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L:\05財政担当\R5（2023）\④公営企業\02 公営企業決算統計\16 公営企業に係る経営比較分析表（令和４年度決算）の分析等について\03 市町等→県\06日光市○\"/>
    </mc:Choice>
  </mc:AlternateContent>
  <xr:revisionPtr revIDLastSave="0" documentId="13_ncr:1_{EFE534D1-D2C7-4D8A-A562-6971D6EF6C51}" xr6:coauthVersionLast="47" xr6:coauthVersionMax="47" xr10:uidLastSave="{00000000-0000-0000-0000-000000000000}"/>
  <workbookProtection workbookAlgorithmName="SHA-512" workbookHashValue="HqaKNMixGlGs1EM7Tbky/PkwfzfgefIcS4+91KQiwu67896Ft5N6hwdZAQkC985WKu8sfmzDcSID8qvKuuNtcA==" workbookSaltValue="gm/mEHjtRWEFezdI6Hmfqg==" workbookSpinCount="100000" lockStructure="1"/>
  <bookViews>
    <workbookView xWindow="41490" yWindow="4935" windowWidth="12705" windowHeight="82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P10" i="4" s="1"/>
  <c r="O6" i="5"/>
  <c r="N6" i="5"/>
  <c r="M6" i="5"/>
  <c r="AD8" i="4" s="1"/>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J85" i="4"/>
  <c r="I85" i="4"/>
  <c r="G85" i="4"/>
  <c r="BB10" i="4"/>
  <c r="AT10" i="4"/>
  <c r="AL10" i="4"/>
  <c r="W10" i="4"/>
  <c r="I10" i="4"/>
  <c r="B10" i="4"/>
  <c r="W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<sst xmlns="http://schemas.openxmlformats.org/spreadsheetml/2006/main" count="228" uniqueCount="114">
  <si>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</si>
  <si>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</si>
  <si>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</si>
  <si>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</si>
  <si>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</si>
  <si>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</si>
  <si>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</si>
  <si>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</si>
  <si>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</si>
  <si>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</si>
  <si>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</si>
  <si>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</si>
  <si>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</si>
  <si>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</si>
  <si>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</si>
  <si>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</si>
  <si>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</si>
  <si>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</si>
  <si>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</si>
  <si>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</si>
  <si>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</si>
  <si>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</si>
  <si>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</si>
  <si>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</si>
  <si>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</si>
  <si>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</si>
  <si>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</si>
  <si>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</si>
  <si>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</si>
  <si>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</si>
  <si>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</si>
  <si>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</si>
  <si>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</si>
  <si>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</si>
  <si>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</si>
  <si>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</si>
  <si>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</si>
  <si>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</si>
  <si>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</si>
  <si>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</si>
  <si>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</si>
  <si>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</si>
  <si>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</si>
  <si>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</si>
  <si>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</si>
  <si>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</si>
  <si>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</si>
  <si>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</si>
  <si>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</si>
  <si>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</si>
  <si>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</si>
  <si>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</si>
  <si>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</si>
  <si>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</si>
  <si>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</si>
  <si>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</si>
  <si>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</si>
  <si>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</si>
  <si>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</si>
  <si>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</si>
  <si>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</si>
  <si>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</si>
  <si>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</si>
  <si>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</si>
  <si>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</si>
  <si>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</si>
  <si>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</si>
  <si>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</si>
  <si>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</si>
  <si>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</si>
  <si>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</si>
  <si>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</si>
  <si>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</si>
  <si>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</si>
  <si>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</si>
  <si>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</si>
  <si>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</si>
  <si>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</si>
  <si>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</si>
  <si>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</si>
  <si>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</si>
  <si>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</si>
  <si>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</si>
  <si>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</si>
  <si>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</si>
  <si>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</si>
  <si>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</si>
  <si>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</si>
  <si>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</si>
  <si>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</si>
  <si>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</si>
  <si>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</si>
  <si>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</si>
  <si>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日光市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</si>
  <si>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</si>
  <si>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</si>
  <si>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</si>
  <si>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</si>
  <si>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</si>
  <si>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</si>
  <si>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</si>
  <si>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</si>
  <si>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</si>
  <si>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</si>
  <si>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</si>
  <si>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</si>
  <si>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</si>
  <si>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</si>
  <si>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</si>
  <si>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</si>
  <si>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</si>
  <si>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令和4年度の経営状況として、収入面では、新型コロナウイルス感染症の影響により水需要が低下していた大口利用者（ホテル、旅館等）の回復により、給水収益は増加した。費用面については電気料金の高騰による動力費の増により費用全体として増加となった。
　これらの要因により、経常収支が赤字となり、「①経常収支比率」が100%を下回り、「②累積欠損金比率」が約1％となった。また「⑤料金回収率」は前年度より値が低下し、類似団体と比較すると低い水準にあり、「⑥給水原価」については微増となった。
　「④企業債残高対給水収益比率」は給水収益の増に伴い微減となったが、類似団体と比較すると高い状態にあることから、今後も継続して計画的に企業債を利用し、適正な事業運営努めていく。
　効率性について、「⑦施設利用率」は35.27％と低調であり、類似団体と比較して約24％低い状況である。要因については、観光地の為に水需要の繁閑差が激しいこと等によるものである。
　また、「⑧有収率」は減となり、類似団体と比較すると5％以上低い状況である。引き続き、漏水調査、修繕を行い、効率的な施設運営に努めていく。
　今後も、給水人口の減少及び有収水量の減少は続いていくと予想されることから、施設の統廃合や施設規模の見直し等、適正規模による事業運営に努める必要がある。</t>
    <rPh sb="21" eb="23">
      <t>シンガタ</t>
    </rPh>
    <rPh sb="30" eb="33">
      <t>カンセンショウ</t>
    </rPh>
    <rPh sb="34" eb="36">
      <t>エイキョウ</t>
    </rPh>
    <rPh sb="39" eb="40">
      <t>ミズ</t>
    </rPh>
    <rPh sb="40" eb="42">
      <t>ジュヨウ</t>
    </rPh>
    <rPh sb="43" eb="45">
      <t>テイカ</t>
    </rPh>
    <rPh sb="49" eb="51">
      <t>オオクチ</t>
    </rPh>
    <rPh sb="51" eb="54">
      <t>リヨウシャ</t>
    </rPh>
    <rPh sb="59" eb="61">
      <t>リョカン</t>
    </rPh>
    <rPh sb="61" eb="62">
      <t>トウ</t>
    </rPh>
    <rPh sb="64" eb="66">
      <t>カイフク</t>
    </rPh>
    <rPh sb="88" eb="90">
      <t>デンキ</t>
    </rPh>
    <rPh sb="90" eb="92">
      <t>リョウキン</t>
    </rPh>
    <rPh sb="93" eb="95">
      <t>コウトウ</t>
    </rPh>
    <rPh sb="98" eb="100">
      <t>ドウリョク</t>
    </rPh>
    <rPh sb="100" eb="101">
      <t>ヒ</t>
    </rPh>
    <rPh sb="102" eb="103">
      <t>ゾウ</t>
    </rPh>
    <rPh sb="113" eb="115">
      <t>ゾウカ</t>
    </rPh>
    <rPh sb="158" eb="160">
      <t>シタマワ</t>
    </rPh>
    <rPh sb="173" eb="174">
      <t>ヤク</t>
    </rPh>
    <rPh sb="199" eb="201">
      <t>テイカ</t>
    </rPh>
    <rPh sb="258" eb="260">
      <t>キュウスイ</t>
    </rPh>
    <rPh sb="260" eb="262">
      <t>シュウエキ</t>
    </rPh>
    <rPh sb="263" eb="264">
      <t>ゾウ</t>
    </rPh>
    <rPh sb="265" eb="266">
      <t>トモナ</t>
    </rPh>
    <rPh sb="267" eb="268">
      <t>ビ</t>
    </rPh>
    <rPh sb="268" eb="269">
      <t>ゲン</t>
    </rPh>
    <phoneticPr fontId="4"/>
  </si>
  <si>
    <t>　「①有形固定資産減価償却率」について、増加傾向にあり、類似団体より高い水準となっている。今後、計画的な施設の更新に努めていく必要がある。
　「②管路経年化率」について、前年度と同水準となっており、類似団体と比較すると低い水準である。
　「③管路更新率」について、1％に満たず、類似団体と比較しても低い水準にある。今後、予防保全やアセットマネジメント等の取組みに努めていく必要がある。</t>
    <rPh sb="85" eb="88">
      <t>ゼンネンド</t>
    </rPh>
    <phoneticPr fontId="4"/>
  </si>
  <si>
    <t>　令和4年度の経営状況は、新型コロナウイルス感染症の影響からの回復により給水収益が増加したものの、電気料金の高騰により費用が増加し経常収支が赤字となった。今後も給水人口の減少及び有収水量の減少は続くと推測され、厳しい状況になる。
　また、施設の老朽化による維持、更新費用の増加が懸念される。このような状況の中、その費用の確保については施設の統廃合やダウンサイジング等により、一層維持管理費削減に取り組むとともに、適正な水道料金により給水収益を確保する必要がある。</t>
    <rPh sb="62" eb="64">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</si>
</sst>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0.56000000000000005</c:v>
                </c:pt>
                <c:pt idx="1">
                  <c:v>0.5</c:v>
                </c:pt>
                <c:pt idx="2">
                  <c:v>0.31</c:v>
                </c:pt>
                <c:pt idx="3">
                  <c:v>0.31</c:v>
                </c:pt>
                <c:pt idx="4">
                  <c:v>0.42</c:v>
                </c:pt>
              </c:numCache>
            </c:numRef>
          </c:val>
          <c:extLst>
            <c:ext xmlns:c16="http://schemas.microsoft.com/office/drawing/2014/chart" uri="{C3380CC4-5D6E-409C-BE32-E72D297353CC}">
              <c16:uniqueId val="{00000000-3FC7-4F70-85E0-3B3AEEE7C95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3FC7-4F70-85E0-3B3AEEE7C95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38.04</c:v>
                </c:pt>
                <c:pt idx="1">
                  <c:v>36.65</c:v>
                </c:pt>
                <c:pt idx="2">
                  <c:v>35.49</c:v>
                </c:pt>
                <c:pt idx="3">
                  <c:v>34.79</c:v>
                </c:pt>
                <c:pt idx="4">
                  <c:v>35.270000000000003</c:v>
                </c:pt>
              </c:numCache>
            </c:numRef>
          </c:val>
          <c:extLst>
            <c:ext xmlns:c16="http://schemas.microsoft.com/office/drawing/2014/chart" uri="{C3380CC4-5D6E-409C-BE32-E72D297353CC}">
              <c16:uniqueId val="{00000000-CDF6-42C1-A6AD-FC30BA81E4E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CDF6-42C1-A6AD-FC30BA81E4E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81.900000000000006</c:v>
                </c:pt>
                <c:pt idx="1">
                  <c:v>81.83</c:v>
                </c:pt>
                <c:pt idx="2">
                  <c:v>81.44</c:v>
                </c:pt>
                <c:pt idx="3">
                  <c:v>81.39</c:v>
                </c:pt>
                <c:pt idx="4">
                  <c:v>81.34</c:v>
                </c:pt>
              </c:numCache>
            </c:numRef>
          </c:val>
          <c:extLst>
            <c:ext xmlns:c16="http://schemas.microsoft.com/office/drawing/2014/chart" uri="{C3380CC4-5D6E-409C-BE32-E72D297353CC}">
              <c16:uniqueId val="{00000000-BC60-4079-B106-2413C913078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BC60-4079-B106-2413C913078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102.82</c:v>
                </c:pt>
                <c:pt idx="1">
                  <c:v>102.33</c:v>
                </c:pt>
                <c:pt idx="2">
                  <c:v>96.46</c:v>
                </c:pt>
                <c:pt idx="3">
                  <c:v>100.19</c:v>
                </c:pt>
                <c:pt idx="4">
                  <c:v>98.94</c:v>
                </c:pt>
              </c:numCache>
            </c:numRef>
          </c:val>
          <c:extLst>
            <c:ext xmlns:c16="http://schemas.microsoft.com/office/drawing/2014/chart" uri="{C3380CC4-5D6E-409C-BE32-E72D297353CC}">
              <c16:uniqueId val="{00000000-C822-435D-BF44-C256E820156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C822-435D-BF44-C256E820156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49.23</c:v>
                </c:pt>
                <c:pt idx="1">
                  <c:v>50.86</c:v>
                </c:pt>
                <c:pt idx="2">
                  <c:v>52.6</c:v>
                </c:pt>
                <c:pt idx="3">
                  <c:v>54.25</c:v>
                </c:pt>
                <c:pt idx="4">
                  <c:v>54.82</c:v>
                </c:pt>
              </c:numCache>
            </c:numRef>
          </c:val>
          <c:extLst>
            <c:ext xmlns:c16="http://schemas.microsoft.com/office/drawing/2014/chart" uri="{C3380CC4-5D6E-409C-BE32-E72D297353CC}">
              <c16:uniqueId val="{00000000-0AAF-4930-B60F-78B9AFEADCB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0AAF-4930-B60F-78B9AFEADCB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7.02</c:v>
                </c:pt>
                <c:pt idx="1">
                  <c:v>9.0500000000000007</c:v>
                </c:pt>
                <c:pt idx="2">
                  <c:v>9.2799999999999994</c:v>
                </c:pt>
                <c:pt idx="3">
                  <c:v>9.2899999999999991</c:v>
                </c:pt>
                <c:pt idx="4">
                  <c:v>9.06</c:v>
                </c:pt>
              </c:numCache>
            </c:numRef>
          </c:val>
          <c:extLst>
            <c:ext xmlns:c16="http://schemas.microsoft.com/office/drawing/2014/chart" uri="{C3380CC4-5D6E-409C-BE32-E72D297353CC}">
              <c16:uniqueId val="{00000000-24AF-4FFD-B282-02F96272D3F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24AF-4FFD-B282-02F96272D3F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formatCode="#,##0.00;&quot;△&quot;#,##0.00;&quot;-&quot;">
                  <c:v>7.28</c:v>
                </c:pt>
                <c:pt idx="3">
                  <c:v>0</c:v>
                </c:pt>
                <c:pt idx="4" formatCode="#,##0.00;&quot;△&quot;#,##0.00;&quot;-&quot;">
                  <c:v>1.21</c:v>
                </c:pt>
              </c:numCache>
            </c:numRef>
          </c:val>
          <c:extLst>
            <c:ext xmlns:c16="http://schemas.microsoft.com/office/drawing/2014/chart" uri="{C3380CC4-5D6E-409C-BE32-E72D297353CC}">
              <c16:uniqueId val="{00000000-C66D-4638-8DCA-41CCEF44A05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C66D-4638-8DCA-41CCEF44A05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316.8</c:v>
                </c:pt>
                <c:pt idx="1">
                  <c:v>299.35000000000002</c:v>
                </c:pt>
                <c:pt idx="2">
                  <c:v>278.31</c:v>
                </c:pt>
                <c:pt idx="3">
                  <c:v>250.41</c:v>
                </c:pt>
                <c:pt idx="4">
                  <c:v>288.88</c:v>
                </c:pt>
              </c:numCache>
            </c:numRef>
          </c:val>
          <c:extLst>
            <c:ext xmlns:c16="http://schemas.microsoft.com/office/drawing/2014/chart" uri="{C3380CC4-5D6E-409C-BE32-E72D297353CC}">
              <c16:uniqueId val="{00000000-82C3-45B1-9B86-AD0AC84843F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82C3-45B1-9B86-AD0AC84843F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463.92</c:v>
                </c:pt>
                <c:pt idx="1">
                  <c:v>450.91</c:v>
                </c:pt>
                <c:pt idx="2">
                  <c:v>480.19</c:v>
                </c:pt>
                <c:pt idx="3">
                  <c:v>447.31</c:v>
                </c:pt>
                <c:pt idx="4">
                  <c:v>439.39</c:v>
                </c:pt>
              </c:numCache>
            </c:numRef>
          </c:val>
          <c:extLst>
            <c:ext xmlns:c16="http://schemas.microsoft.com/office/drawing/2014/chart" uri="{C3380CC4-5D6E-409C-BE32-E72D297353CC}">
              <c16:uniqueId val="{00000000-BFD1-409D-9B61-3819E193B29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BFD1-409D-9B61-3819E193B29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97.88</c:v>
                </c:pt>
                <c:pt idx="1">
                  <c:v>96.78</c:v>
                </c:pt>
                <c:pt idx="2">
                  <c:v>90.1</c:v>
                </c:pt>
                <c:pt idx="3">
                  <c:v>94</c:v>
                </c:pt>
                <c:pt idx="4">
                  <c:v>93.06</c:v>
                </c:pt>
              </c:numCache>
            </c:numRef>
          </c:val>
          <c:extLst>
            <c:ext xmlns:c16="http://schemas.microsoft.com/office/drawing/2014/chart" uri="{C3380CC4-5D6E-409C-BE32-E72D297353CC}">
              <c16:uniqueId val="{00000000-C1F5-4BB9-827B-AA7BB68650F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C1F5-4BB9-827B-AA7BB68650F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144.02000000000001</c:v>
                </c:pt>
                <c:pt idx="1">
                  <c:v>145.58000000000001</c:v>
                </c:pt>
                <c:pt idx="2">
                  <c:v>145.9</c:v>
                </c:pt>
                <c:pt idx="3">
                  <c:v>147.38999999999999</c:v>
                </c:pt>
                <c:pt idx="4">
                  <c:v>149.99</c:v>
                </c:pt>
              </c:numCache>
            </c:numRef>
          </c:val>
          <c:extLst>
            <c:ext xmlns:c16="http://schemas.microsoft.com/office/drawing/2014/chart" uri="{C3380CC4-5D6E-409C-BE32-E72D297353CC}">
              <c16:uniqueId val="{00000000-FDEF-47C0-B587-2623B60201D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FDEF-47C0-B587-2623B60201D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0" t="str">
        <f>データ!H6</f>
        <v>栃木県　日光市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7"/>
      <c r="D7" s="47"/>
      <c r="E7" s="47"/>
      <c r="F7" s="47"/>
      <c r="G7" s="47"/>
      <c r="H7" s="47"/>
      <c r="I7" s="46" t="s">
        <v>2</v>
      </c>
      <c r="J7" s="47"/>
      <c r="K7" s="47"/>
      <c r="L7" s="47"/>
      <c r="M7" s="47"/>
      <c r="N7" s="47"/>
      <c r="O7" s="70"/>
      <c r="P7" s="48" t="s">
        <v>3</v>
      </c>
      <c r="Q7" s="48"/>
      <c r="R7" s="48"/>
      <c r="S7" s="48"/>
      <c r="T7" s="48"/>
      <c r="U7" s="48"/>
      <c r="V7" s="48"/>
      <c r="W7" s="48" t="s">
        <v>4</v>
      </c>
      <c r="X7" s="48"/>
      <c r="Y7" s="48"/>
      <c r="Z7" s="48"/>
      <c r="AA7" s="48"/>
      <c r="AB7" s="48"/>
      <c r="AC7" s="48"/>
      <c r="AD7" s="48" t="s">
        <v>5</v>
      </c>
      <c r="AE7" s="48"/>
      <c r="AF7" s="48"/>
      <c r="AG7" s="48"/>
      <c r="AH7" s="48"/>
      <c r="AI7" s="48"/>
      <c r="AJ7" s="48"/>
      <c r="AK7" s="2"/>
      <c r="AL7" s="48" t="s">
        <v>6</v>
      </c>
      <c r="AM7" s="48"/>
      <c r="AN7" s="48"/>
      <c r="AO7" s="48"/>
      <c r="AP7" s="48"/>
      <c r="AQ7" s="48"/>
      <c r="AR7" s="48"/>
      <c r="AS7" s="48"/>
      <c r="AT7" s="46" t="s">
        <v>7</v>
      </c>
      <c r="AU7" s="47"/>
      <c r="AV7" s="47"/>
      <c r="AW7" s="47"/>
      <c r="AX7" s="47"/>
      <c r="AY7" s="47"/>
      <c r="AZ7" s="47"/>
      <c r="BA7" s="47"/>
      <c r="BB7" s="48" t="s">
        <v>8</v>
      </c>
      <c r="BC7" s="48"/>
      <c r="BD7" s="48"/>
      <c r="BE7" s="48"/>
      <c r="BF7" s="48"/>
      <c r="BG7" s="48"/>
      <c r="BH7" s="48"/>
      <c r="BI7" s="48"/>
      <c r="BJ7" s="3"/>
      <c r="BK7" s="3"/>
      <c r="BL7" s="82" t="s">
        <v>9</v>
      </c>
      <c r="BM7" s="83"/>
      <c r="BN7" s="83"/>
      <c r="BO7" s="83"/>
      <c r="BP7" s="83"/>
      <c r="BQ7" s="83"/>
      <c r="BR7" s="83"/>
      <c r="BS7" s="83"/>
      <c r="BT7" s="83"/>
      <c r="BU7" s="83"/>
      <c r="BV7" s="83"/>
      <c r="BW7" s="83"/>
      <c r="BX7" s="83"/>
      <c r="BY7" s="84"/>
    </row>
    <row r="8" spans="1:78" ht="18.75" customHeight="1" x14ac:dyDescent="0.2">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A4</v>
      </c>
      <c r="X8" s="78"/>
      <c r="Y8" s="78"/>
      <c r="Z8" s="78"/>
      <c r="AA8" s="78"/>
      <c r="AB8" s="78"/>
      <c r="AC8" s="78"/>
      <c r="AD8" s="78" t="str">
        <f>データ!$M$6</f>
        <v>非設置</v>
      </c>
      <c r="AE8" s="78"/>
      <c r="AF8" s="78"/>
      <c r="AG8" s="78"/>
      <c r="AH8" s="78"/>
      <c r="AI8" s="78"/>
      <c r="AJ8" s="78"/>
      <c r="AK8" s="2"/>
      <c r="AL8" s="69">
        <f>データ!$R$6</f>
        <v>77546</v>
      </c>
      <c r="AM8" s="69"/>
      <c r="AN8" s="69"/>
      <c r="AO8" s="69"/>
      <c r="AP8" s="69"/>
      <c r="AQ8" s="69"/>
      <c r="AR8" s="69"/>
      <c r="AS8" s="69"/>
      <c r="AT8" s="37">
        <f>データ!$S$6</f>
        <v>1449.83</v>
      </c>
      <c r="AU8" s="38"/>
      <c r="AV8" s="38"/>
      <c r="AW8" s="38"/>
      <c r="AX8" s="38"/>
      <c r="AY8" s="38"/>
      <c r="AZ8" s="38"/>
      <c r="BA8" s="38"/>
      <c r="BB8" s="58">
        <f>データ!$T$6</f>
        <v>53.49</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2">
      <c r="A9" s="2"/>
      <c r="B9" s="46" t="s">
        <v>12</v>
      </c>
      <c r="C9" s="47"/>
      <c r="D9" s="47"/>
      <c r="E9" s="47"/>
      <c r="F9" s="47"/>
      <c r="G9" s="47"/>
      <c r="H9" s="47"/>
      <c r="I9" s="46" t="s">
        <v>13</v>
      </c>
      <c r="J9" s="47"/>
      <c r="K9" s="47"/>
      <c r="L9" s="47"/>
      <c r="M9" s="47"/>
      <c r="N9" s="47"/>
      <c r="O9" s="70"/>
      <c r="P9" s="48" t="s">
        <v>14</v>
      </c>
      <c r="Q9" s="48"/>
      <c r="R9" s="48"/>
      <c r="S9" s="48"/>
      <c r="T9" s="48"/>
      <c r="U9" s="48"/>
      <c r="V9" s="48"/>
      <c r="W9" s="48" t="s">
        <v>15</v>
      </c>
      <c r="X9" s="48"/>
      <c r="Y9" s="48"/>
      <c r="Z9" s="48"/>
      <c r="AA9" s="48"/>
      <c r="AB9" s="48"/>
      <c r="AC9" s="48"/>
      <c r="AD9" s="2"/>
      <c r="AE9" s="2"/>
      <c r="AF9" s="2"/>
      <c r="AG9" s="2"/>
      <c r="AH9" s="2"/>
      <c r="AI9" s="2"/>
      <c r="AJ9" s="2"/>
      <c r="AK9" s="2"/>
      <c r="AL9" s="48" t="s">
        <v>16</v>
      </c>
      <c r="AM9" s="48"/>
      <c r="AN9" s="48"/>
      <c r="AO9" s="48"/>
      <c r="AP9" s="48"/>
      <c r="AQ9" s="48"/>
      <c r="AR9" s="48"/>
      <c r="AS9" s="48"/>
      <c r="AT9" s="46" t="s">
        <v>17</v>
      </c>
      <c r="AU9" s="47"/>
      <c r="AV9" s="47"/>
      <c r="AW9" s="47"/>
      <c r="AX9" s="47"/>
      <c r="AY9" s="47"/>
      <c r="AZ9" s="47"/>
      <c r="BA9" s="47"/>
      <c r="BB9" s="48" t="s">
        <v>18</v>
      </c>
      <c r="BC9" s="48"/>
      <c r="BD9" s="48"/>
      <c r="BE9" s="48"/>
      <c r="BF9" s="48"/>
      <c r="BG9" s="48"/>
      <c r="BH9" s="48"/>
      <c r="BI9" s="48"/>
      <c r="BJ9" s="3"/>
      <c r="BK9" s="3"/>
      <c r="BL9" s="49" t="s">
        <v>19</v>
      </c>
      <c r="BM9" s="50"/>
      <c r="BN9" s="51" t="s">
        <v>20</v>
      </c>
      <c r="BO9" s="51"/>
      <c r="BP9" s="51"/>
      <c r="BQ9" s="51"/>
      <c r="BR9" s="51"/>
      <c r="BS9" s="51"/>
      <c r="BT9" s="51"/>
      <c r="BU9" s="51"/>
      <c r="BV9" s="51"/>
      <c r="BW9" s="51"/>
      <c r="BX9" s="51"/>
      <c r="BY9" s="52"/>
    </row>
    <row r="10" spans="1:78" ht="18.75" customHeight="1" x14ac:dyDescent="0.2">
      <c r="A10" s="2"/>
      <c r="B10" s="37" t="str">
        <f>データ!$N$6</f>
        <v>-</v>
      </c>
      <c r="C10" s="38"/>
      <c r="D10" s="38"/>
      <c r="E10" s="38"/>
      <c r="F10" s="38"/>
      <c r="G10" s="38"/>
      <c r="H10" s="38"/>
      <c r="I10" s="37">
        <f>データ!$O$6</f>
        <v>70.52</v>
      </c>
      <c r="J10" s="38"/>
      <c r="K10" s="38"/>
      <c r="L10" s="38"/>
      <c r="M10" s="38"/>
      <c r="N10" s="38"/>
      <c r="O10" s="68"/>
      <c r="P10" s="58">
        <f>データ!$P$6</f>
        <v>97.82</v>
      </c>
      <c r="Q10" s="58"/>
      <c r="R10" s="58"/>
      <c r="S10" s="58"/>
      <c r="T10" s="58"/>
      <c r="U10" s="58"/>
      <c r="V10" s="58"/>
      <c r="W10" s="69">
        <f>データ!$Q$6</f>
        <v>2447</v>
      </c>
      <c r="X10" s="69"/>
      <c r="Y10" s="69"/>
      <c r="Z10" s="69"/>
      <c r="AA10" s="69"/>
      <c r="AB10" s="69"/>
      <c r="AC10" s="69"/>
      <c r="AD10" s="2"/>
      <c r="AE10" s="2"/>
      <c r="AF10" s="2"/>
      <c r="AG10" s="2"/>
      <c r="AH10" s="2"/>
      <c r="AI10" s="2"/>
      <c r="AJ10" s="2"/>
      <c r="AK10" s="2"/>
      <c r="AL10" s="69">
        <f>データ!$U$6</f>
        <v>75678</v>
      </c>
      <c r="AM10" s="69"/>
      <c r="AN10" s="69"/>
      <c r="AO10" s="69"/>
      <c r="AP10" s="69"/>
      <c r="AQ10" s="69"/>
      <c r="AR10" s="69"/>
      <c r="AS10" s="69"/>
      <c r="AT10" s="37">
        <f>データ!$V$6</f>
        <v>201.9</v>
      </c>
      <c r="AU10" s="38"/>
      <c r="AV10" s="38"/>
      <c r="AW10" s="38"/>
      <c r="AX10" s="38"/>
      <c r="AY10" s="38"/>
      <c r="AZ10" s="38"/>
      <c r="BA10" s="38"/>
      <c r="BB10" s="58">
        <f>データ!$W$6</f>
        <v>374.83</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2">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2">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2" t="s">
        <v>111</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112</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9"/>
      <c r="BM60" s="40"/>
      <c r="BN60" s="40"/>
      <c r="BO60" s="40"/>
      <c r="BP60" s="40"/>
      <c r="BQ60" s="40"/>
      <c r="BR60" s="40"/>
      <c r="BS60" s="40"/>
      <c r="BT60" s="40"/>
      <c r="BU60" s="40"/>
      <c r="BV60" s="40"/>
      <c r="BW60" s="40"/>
      <c r="BX60" s="40"/>
      <c r="BY60" s="40"/>
      <c r="BZ60" s="41"/>
    </row>
    <row r="61" spans="1:78" ht="13.5" customHeight="1" x14ac:dyDescent="0.2">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2" t="s">
        <v>113</v>
      </c>
      <c r="BM66" s="53"/>
      <c r="BN66" s="53"/>
      <c r="BO66" s="53"/>
      <c r="BP66" s="53"/>
      <c r="BQ66" s="53"/>
      <c r="BR66" s="53"/>
      <c r="BS66" s="53"/>
      <c r="BT66" s="53"/>
      <c r="BU66" s="53"/>
      <c r="BV66" s="53"/>
      <c r="BW66" s="53"/>
      <c r="BX66" s="53"/>
      <c r="BY66" s="53"/>
      <c r="BZ66" s="54"/>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2"/>
      <c r="BM67" s="53"/>
      <c r="BN67" s="53"/>
      <c r="BO67" s="53"/>
      <c r="BP67" s="53"/>
      <c r="BQ67" s="53"/>
      <c r="BR67" s="53"/>
      <c r="BS67" s="53"/>
      <c r="BT67" s="53"/>
      <c r="BU67" s="53"/>
      <c r="BV67" s="53"/>
      <c r="BW67" s="53"/>
      <c r="BX67" s="53"/>
      <c r="BY67" s="53"/>
      <c r="BZ67" s="54"/>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2"/>
      <c r="BM68" s="53"/>
      <c r="BN68" s="53"/>
      <c r="BO68" s="53"/>
      <c r="BP68" s="53"/>
      <c r="BQ68" s="53"/>
      <c r="BR68" s="53"/>
      <c r="BS68" s="53"/>
      <c r="BT68" s="53"/>
      <c r="BU68" s="53"/>
      <c r="BV68" s="53"/>
      <c r="BW68" s="53"/>
      <c r="BX68" s="53"/>
      <c r="BY68" s="53"/>
      <c r="BZ68" s="54"/>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2"/>
      <c r="BM69" s="53"/>
      <c r="BN69" s="53"/>
      <c r="BO69" s="53"/>
      <c r="BP69" s="53"/>
      <c r="BQ69" s="53"/>
      <c r="BR69" s="53"/>
      <c r="BS69" s="53"/>
      <c r="BT69" s="53"/>
      <c r="BU69" s="53"/>
      <c r="BV69" s="53"/>
      <c r="BW69" s="53"/>
      <c r="BX69" s="53"/>
      <c r="BY69" s="53"/>
      <c r="BZ69" s="54"/>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2"/>
      <c r="BM70" s="53"/>
      <c r="BN70" s="53"/>
      <c r="BO70" s="53"/>
      <c r="BP70" s="53"/>
      <c r="BQ70" s="53"/>
      <c r="BR70" s="53"/>
      <c r="BS70" s="53"/>
      <c r="BT70" s="53"/>
      <c r="BU70" s="53"/>
      <c r="BV70" s="53"/>
      <c r="BW70" s="53"/>
      <c r="BX70" s="53"/>
      <c r="BY70" s="53"/>
      <c r="BZ70" s="54"/>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2"/>
      <c r="BM71" s="53"/>
      <c r="BN71" s="53"/>
      <c r="BO71" s="53"/>
      <c r="BP71" s="53"/>
      <c r="BQ71" s="53"/>
      <c r="BR71" s="53"/>
      <c r="BS71" s="53"/>
      <c r="BT71" s="53"/>
      <c r="BU71" s="53"/>
      <c r="BV71" s="53"/>
      <c r="BW71" s="53"/>
      <c r="BX71" s="53"/>
      <c r="BY71" s="53"/>
      <c r="BZ71" s="54"/>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2"/>
      <c r="BM72" s="53"/>
      <c r="BN72" s="53"/>
      <c r="BO72" s="53"/>
      <c r="BP72" s="53"/>
      <c r="BQ72" s="53"/>
      <c r="BR72" s="53"/>
      <c r="BS72" s="53"/>
      <c r="BT72" s="53"/>
      <c r="BU72" s="53"/>
      <c r="BV72" s="53"/>
      <c r="BW72" s="53"/>
      <c r="BX72" s="53"/>
      <c r="BY72" s="53"/>
      <c r="BZ72" s="54"/>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2"/>
      <c r="BM73" s="53"/>
      <c r="BN73" s="53"/>
      <c r="BO73" s="53"/>
      <c r="BP73" s="53"/>
      <c r="BQ73" s="53"/>
      <c r="BR73" s="53"/>
      <c r="BS73" s="53"/>
      <c r="BT73" s="53"/>
      <c r="BU73" s="53"/>
      <c r="BV73" s="53"/>
      <c r="BW73" s="53"/>
      <c r="BX73" s="53"/>
      <c r="BY73" s="53"/>
      <c r="BZ73" s="54"/>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2"/>
      <c r="BM74" s="53"/>
      <c r="BN74" s="53"/>
      <c r="BO74" s="53"/>
      <c r="BP74" s="53"/>
      <c r="BQ74" s="53"/>
      <c r="BR74" s="53"/>
      <c r="BS74" s="53"/>
      <c r="BT74" s="53"/>
      <c r="BU74" s="53"/>
      <c r="BV74" s="53"/>
      <c r="BW74" s="53"/>
      <c r="BX74" s="53"/>
      <c r="BY74" s="53"/>
      <c r="BZ74" s="54"/>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2"/>
      <c r="BM75" s="53"/>
      <c r="BN75" s="53"/>
      <c r="BO75" s="53"/>
      <c r="BP75" s="53"/>
      <c r="BQ75" s="53"/>
      <c r="BR75" s="53"/>
      <c r="BS75" s="53"/>
      <c r="BT75" s="53"/>
      <c r="BU75" s="53"/>
      <c r="BV75" s="53"/>
      <c r="BW75" s="53"/>
      <c r="BX75" s="53"/>
      <c r="BY75" s="53"/>
      <c r="BZ75" s="54"/>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2"/>
      <c r="BM76" s="53"/>
      <c r="BN76" s="53"/>
      <c r="BO76" s="53"/>
      <c r="BP76" s="53"/>
      <c r="BQ76" s="53"/>
      <c r="BR76" s="53"/>
      <c r="BS76" s="53"/>
      <c r="BT76" s="53"/>
      <c r="BU76" s="53"/>
      <c r="BV76" s="53"/>
      <c r="BW76" s="53"/>
      <c r="BX76" s="53"/>
      <c r="BY76" s="53"/>
      <c r="BZ76" s="54"/>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2"/>
      <c r="BM77" s="53"/>
      <c r="BN77" s="53"/>
      <c r="BO77" s="53"/>
      <c r="BP77" s="53"/>
      <c r="BQ77" s="53"/>
      <c r="BR77" s="53"/>
      <c r="BS77" s="53"/>
      <c r="BT77" s="53"/>
      <c r="BU77" s="53"/>
      <c r="BV77" s="53"/>
      <c r="BW77" s="53"/>
      <c r="BX77" s="53"/>
      <c r="BY77" s="53"/>
      <c r="BZ77" s="54"/>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2"/>
      <c r="BM78" s="53"/>
      <c r="BN78" s="53"/>
      <c r="BO78" s="53"/>
      <c r="BP78" s="53"/>
      <c r="BQ78" s="53"/>
      <c r="BR78" s="53"/>
      <c r="BS78" s="53"/>
      <c r="BT78" s="53"/>
      <c r="BU78" s="53"/>
      <c r="BV78" s="53"/>
      <c r="BW78" s="53"/>
      <c r="BX78" s="53"/>
      <c r="BY78" s="53"/>
      <c r="BZ78" s="54"/>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2"/>
      <c r="BM79" s="53"/>
      <c r="BN79" s="53"/>
      <c r="BO79" s="53"/>
      <c r="BP79" s="53"/>
      <c r="BQ79" s="53"/>
      <c r="BR79" s="53"/>
      <c r="BS79" s="53"/>
      <c r="BT79" s="53"/>
      <c r="BU79" s="53"/>
      <c r="BV79" s="53"/>
      <c r="BW79" s="53"/>
      <c r="BX79" s="53"/>
      <c r="BY79" s="53"/>
      <c r="BZ79" s="54"/>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2"/>
      <c r="BM80" s="53"/>
      <c r="BN80" s="53"/>
      <c r="BO80" s="53"/>
      <c r="BP80" s="53"/>
      <c r="BQ80" s="53"/>
      <c r="BR80" s="53"/>
      <c r="BS80" s="53"/>
      <c r="BT80" s="53"/>
      <c r="BU80" s="53"/>
      <c r="BV80" s="53"/>
      <c r="BW80" s="53"/>
      <c r="BX80" s="53"/>
      <c r="BY80" s="53"/>
      <c r="BZ80" s="54"/>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2"/>
      <c r="BM81" s="53"/>
      <c r="BN81" s="53"/>
      <c r="BO81" s="53"/>
      <c r="BP81" s="53"/>
      <c r="BQ81" s="53"/>
      <c r="BR81" s="53"/>
      <c r="BS81" s="53"/>
      <c r="BT81" s="53"/>
      <c r="BU81" s="53"/>
      <c r="BV81" s="53"/>
      <c r="BW81" s="53"/>
      <c r="BX81" s="53"/>
      <c r="BY81" s="53"/>
      <c r="BZ81" s="54"/>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art5wcMqFtEJsg9M+IcsWP9FxM5J/Mvfyg+eMTREF8+vv6MljnUqvUQ7KuYIxeJGyQPOkxn68eIB2pFyLaGoVQ==" saltValue="bWijdcNe/B0emx0MQdsO/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2">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92061</v>
      </c>
      <c r="D6" s="20">
        <f t="shared" si="3"/>
        <v>46</v>
      </c>
      <c r="E6" s="20">
        <f t="shared" si="3"/>
        <v>1</v>
      </c>
      <c r="F6" s="20">
        <f t="shared" si="3"/>
        <v>0</v>
      </c>
      <c r="G6" s="20">
        <f t="shared" si="3"/>
        <v>1</v>
      </c>
      <c r="H6" s="20" t="str">
        <f t="shared" si="3"/>
        <v>栃木県　日光市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70.52</v>
      </c>
      <c r="P6" s="21">
        <f t="shared" si="3"/>
        <v>97.82</v>
      </c>
      <c r="Q6" s="21">
        <f t="shared" si="3"/>
        <v>2447</v>
      </c>
      <c r="R6" s="21">
        <f t="shared" si="3"/>
        <v>77546</v>
      </c>
      <c r="S6" s="21">
        <f t="shared" si="3"/>
        <v>1449.83</v>
      </c>
      <c r="T6" s="21">
        <f t="shared" si="3"/>
        <v>53.49</v>
      </c>
      <c r="U6" s="21">
        <f t="shared" si="3"/>
        <v>75678</v>
      </c>
      <c r="V6" s="21">
        <f t="shared" si="3"/>
        <v>201.9</v>
      </c>
      <c r="W6" s="21">
        <f t="shared" si="3"/>
        <v>374.83</v>
      </c>
      <c r="X6" s="22">
        <f>IF(X7="",NA(),X7)</f>
        <v>102.82</v>
      </c>
      <c r="Y6" s="22">
        <f t="shared" ref="Y6:AG6" si="4">IF(Y7="",NA(),Y7)</f>
        <v>102.33</v>
      </c>
      <c r="Z6" s="22">
        <f t="shared" si="4"/>
        <v>96.46</v>
      </c>
      <c r="AA6" s="22">
        <f t="shared" si="4"/>
        <v>100.19</v>
      </c>
      <c r="AB6" s="22">
        <f t="shared" si="4"/>
        <v>98.94</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2">
        <f t="shared" si="5"/>
        <v>7.28</v>
      </c>
      <c r="AL6" s="21">
        <f t="shared" si="5"/>
        <v>0</v>
      </c>
      <c r="AM6" s="22">
        <f t="shared" si="5"/>
        <v>1.21</v>
      </c>
      <c r="AN6" s="22">
        <f t="shared" si="5"/>
        <v>1.03</v>
      </c>
      <c r="AO6" s="22">
        <f t="shared" si="5"/>
        <v>0.78</v>
      </c>
      <c r="AP6" s="22">
        <f t="shared" si="5"/>
        <v>0.92</v>
      </c>
      <c r="AQ6" s="22">
        <f t="shared" si="5"/>
        <v>0.87</v>
      </c>
      <c r="AR6" s="22">
        <f t="shared" si="5"/>
        <v>0.93</v>
      </c>
      <c r="AS6" s="21" t="str">
        <f>IF(AS7="","",IF(AS7="-","【-】","【"&amp;SUBSTITUTE(TEXT(AS7,"#,##0.00"),"-","△")&amp;"】"))</f>
        <v>【1.34】</v>
      </c>
      <c r="AT6" s="22">
        <f>IF(AT7="",NA(),AT7)</f>
        <v>316.8</v>
      </c>
      <c r="AU6" s="22">
        <f t="shared" ref="AU6:BC6" si="6">IF(AU7="",NA(),AU7)</f>
        <v>299.35000000000002</v>
      </c>
      <c r="AV6" s="22">
        <f t="shared" si="6"/>
        <v>278.31</v>
      </c>
      <c r="AW6" s="22">
        <f t="shared" si="6"/>
        <v>250.41</v>
      </c>
      <c r="AX6" s="22">
        <f t="shared" si="6"/>
        <v>288.88</v>
      </c>
      <c r="AY6" s="22">
        <f t="shared" si="6"/>
        <v>349.83</v>
      </c>
      <c r="AZ6" s="22">
        <f t="shared" si="6"/>
        <v>360.86</v>
      </c>
      <c r="BA6" s="22">
        <f t="shared" si="6"/>
        <v>350.79</v>
      </c>
      <c r="BB6" s="22">
        <f t="shared" si="6"/>
        <v>354.57</v>
      </c>
      <c r="BC6" s="22">
        <f t="shared" si="6"/>
        <v>357.74</v>
      </c>
      <c r="BD6" s="21" t="str">
        <f>IF(BD7="","",IF(BD7="-","【-】","【"&amp;SUBSTITUTE(TEXT(BD7,"#,##0.00"),"-","△")&amp;"】"))</f>
        <v>【252.29】</v>
      </c>
      <c r="BE6" s="22">
        <f>IF(BE7="",NA(),BE7)</f>
        <v>463.92</v>
      </c>
      <c r="BF6" s="22">
        <f t="shared" ref="BF6:BN6" si="7">IF(BF7="",NA(),BF7)</f>
        <v>450.91</v>
      </c>
      <c r="BG6" s="22">
        <f t="shared" si="7"/>
        <v>480.19</v>
      </c>
      <c r="BH6" s="22">
        <f t="shared" si="7"/>
        <v>447.31</v>
      </c>
      <c r="BI6" s="22">
        <f t="shared" si="7"/>
        <v>439.39</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97.88</v>
      </c>
      <c r="BQ6" s="22">
        <f t="shared" ref="BQ6:BY6" si="8">IF(BQ7="",NA(),BQ7)</f>
        <v>96.78</v>
      </c>
      <c r="BR6" s="22">
        <f t="shared" si="8"/>
        <v>90.1</v>
      </c>
      <c r="BS6" s="22">
        <f t="shared" si="8"/>
        <v>94</v>
      </c>
      <c r="BT6" s="22">
        <f t="shared" si="8"/>
        <v>93.06</v>
      </c>
      <c r="BU6" s="22">
        <f t="shared" si="8"/>
        <v>103.54</v>
      </c>
      <c r="BV6" s="22">
        <f t="shared" si="8"/>
        <v>103.32</v>
      </c>
      <c r="BW6" s="22">
        <f t="shared" si="8"/>
        <v>100.85</v>
      </c>
      <c r="BX6" s="22">
        <f t="shared" si="8"/>
        <v>103.79</v>
      </c>
      <c r="BY6" s="22">
        <f t="shared" si="8"/>
        <v>98.3</v>
      </c>
      <c r="BZ6" s="21" t="str">
        <f>IF(BZ7="","",IF(BZ7="-","【-】","【"&amp;SUBSTITUTE(TEXT(BZ7,"#,##0.00"),"-","△")&amp;"】"))</f>
        <v>【97.47】</v>
      </c>
      <c r="CA6" s="22">
        <f>IF(CA7="",NA(),CA7)</f>
        <v>144.02000000000001</v>
      </c>
      <c r="CB6" s="22">
        <f t="shared" ref="CB6:CJ6" si="9">IF(CB7="",NA(),CB7)</f>
        <v>145.58000000000001</v>
      </c>
      <c r="CC6" s="22">
        <f t="shared" si="9"/>
        <v>145.9</v>
      </c>
      <c r="CD6" s="22">
        <f t="shared" si="9"/>
        <v>147.38999999999999</v>
      </c>
      <c r="CE6" s="22">
        <f t="shared" si="9"/>
        <v>149.99</v>
      </c>
      <c r="CF6" s="22">
        <f t="shared" si="9"/>
        <v>167.46</v>
      </c>
      <c r="CG6" s="22">
        <f t="shared" si="9"/>
        <v>168.56</v>
      </c>
      <c r="CH6" s="22">
        <f t="shared" si="9"/>
        <v>167.1</v>
      </c>
      <c r="CI6" s="22">
        <f t="shared" si="9"/>
        <v>167.86</v>
      </c>
      <c r="CJ6" s="22">
        <f t="shared" si="9"/>
        <v>173.68</v>
      </c>
      <c r="CK6" s="21" t="str">
        <f>IF(CK7="","",IF(CK7="-","【-】","【"&amp;SUBSTITUTE(TEXT(CK7,"#,##0.00"),"-","△")&amp;"】"))</f>
        <v>【174.75】</v>
      </c>
      <c r="CL6" s="22">
        <f>IF(CL7="",NA(),CL7)</f>
        <v>38.04</v>
      </c>
      <c r="CM6" s="22">
        <f t="shared" ref="CM6:CU6" si="10">IF(CM7="",NA(),CM7)</f>
        <v>36.65</v>
      </c>
      <c r="CN6" s="22">
        <f t="shared" si="10"/>
        <v>35.49</v>
      </c>
      <c r="CO6" s="22">
        <f t="shared" si="10"/>
        <v>34.79</v>
      </c>
      <c r="CP6" s="22">
        <f t="shared" si="10"/>
        <v>35.270000000000003</v>
      </c>
      <c r="CQ6" s="22">
        <f t="shared" si="10"/>
        <v>59.46</v>
      </c>
      <c r="CR6" s="22">
        <f t="shared" si="10"/>
        <v>59.51</v>
      </c>
      <c r="CS6" s="22">
        <f t="shared" si="10"/>
        <v>59.91</v>
      </c>
      <c r="CT6" s="22">
        <f t="shared" si="10"/>
        <v>59.4</v>
      </c>
      <c r="CU6" s="22">
        <f t="shared" si="10"/>
        <v>59.24</v>
      </c>
      <c r="CV6" s="21" t="str">
        <f>IF(CV7="","",IF(CV7="-","【-】","【"&amp;SUBSTITUTE(TEXT(CV7,"#,##0.00"),"-","△")&amp;"】"))</f>
        <v>【59.97】</v>
      </c>
      <c r="CW6" s="22">
        <f>IF(CW7="",NA(),CW7)</f>
        <v>81.900000000000006</v>
      </c>
      <c r="CX6" s="22">
        <f t="shared" ref="CX6:DF6" si="11">IF(CX7="",NA(),CX7)</f>
        <v>81.83</v>
      </c>
      <c r="CY6" s="22">
        <f t="shared" si="11"/>
        <v>81.44</v>
      </c>
      <c r="CZ6" s="22">
        <f t="shared" si="11"/>
        <v>81.39</v>
      </c>
      <c r="DA6" s="22">
        <f t="shared" si="11"/>
        <v>81.34</v>
      </c>
      <c r="DB6" s="22">
        <f t="shared" si="11"/>
        <v>87.41</v>
      </c>
      <c r="DC6" s="22">
        <f t="shared" si="11"/>
        <v>87.08</v>
      </c>
      <c r="DD6" s="22">
        <f t="shared" si="11"/>
        <v>87.26</v>
      </c>
      <c r="DE6" s="22">
        <f t="shared" si="11"/>
        <v>87.57</v>
      </c>
      <c r="DF6" s="22">
        <f t="shared" si="11"/>
        <v>87.26</v>
      </c>
      <c r="DG6" s="21" t="str">
        <f>IF(DG7="","",IF(DG7="-","【-】","【"&amp;SUBSTITUTE(TEXT(DG7,"#,##0.00"),"-","△")&amp;"】"))</f>
        <v>【89.76】</v>
      </c>
      <c r="DH6" s="22">
        <f>IF(DH7="",NA(),DH7)</f>
        <v>49.23</v>
      </c>
      <c r="DI6" s="22">
        <f t="shared" ref="DI6:DQ6" si="12">IF(DI7="",NA(),DI7)</f>
        <v>50.86</v>
      </c>
      <c r="DJ6" s="22">
        <f t="shared" si="12"/>
        <v>52.6</v>
      </c>
      <c r="DK6" s="22">
        <f t="shared" si="12"/>
        <v>54.25</v>
      </c>
      <c r="DL6" s="22">
        <f t="shared" si="12"/>
        <v>54.82</v>
      </c>
      <c r="DM6" s="22">
        <f t="shared" si="12"/>
        <v>47.62</v>
      </c>
      <c r="DN6" s="22">
        <f t="shared" si="12"/>
        <v>48.55</v>
      </c>
      <c r="DO6" s="22">
        <f t="shared" si="12"/>
        <v>49.2</v>
      </c>
      <c r="DP6" s="22">
        <f t="shared" si="12"/>
        <v>50.01</v>
      </c>
      <c r="DQ6" s="22">
        <f t="shared" si="12"/>
        <v>50.99</v>
      </c>
      <c r="DR6" s="21" t="str">
        <f>IF(DR7="","",IF(DR7="-","【-】","【"&amp;SUBSTITUTE(TEXT(DR7,"#,##0.00"),"-","△")&amp;"】"))</f>
        <v>【51.51】</v>
      </c>
      <c r="DS6" s="22">
        <f>IF(DS7="",NA(),DS7)</f>
        <v>7.02</v>
      </c>
      <c r="DT6" s="22">
        <f t="shared" ref="DT6:EB6" si="13">IF(DT7="",NA(),DT7)</f>
        <v>9.0500000000000007</v>
      </c>
      <c r="DU6" s="22">
        <f t="shared" si="13"/>
        <v>9.2799999999999994</v>
      </c>
      <c r="DV6" s="22">
        <f t="shared" si="13"/>
        <v>9.2899999999999991</v>
      </c>
      <c r="DW6" s="22">
        <f t="shared" si="13"/>
        <v>9.06</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0.56000000000000005</v>
      </c>
      <c r="EE6" s="22">
        <f t="shared" ref="EE6:EM6" si="14">IF(EE7="",NA(),EE7)</f>
        <v>0.5</v>
      </c>
      <c r="EF6" s="22">
        <f t="shared" si="14"/>
        <v>0.31</v>
      </c>
      <c r="EG6" s="22">
        <f t="shared" si="14"/>
        <v>0.31</v>
      </c>
      <c r="EH6" s="22">
        <f t="shared" si="14"/>
        <v>0.42</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2">
      <c r="A7" s="15"/>
      <c r="B7" s="24">
        <v>2022</v>
      </c>
      <c r="C7" s="24">
        <v>92061</v>
      </c>
      <c r="D7" s="24">
        <v>46</v>
      </c>
      <c r="E7" s="24">
        <v>1</v>
      </c>
      <c r="F7" s="24">
        <v>0</v>
      </c>
      <c r="G7" s="24">
        <v>1</v>
      </c>
      <c r="H7" s="24" t="s">
        <v>93</v>
      </c>
      <c r="I7" s="24" t="s">
        <v>94</v>
      </c>
      <c r="J7" s="24" t="s">
        <v>95</v>
      </c>
      <c r="K7" s="24" t="s">
        <v>96</v>
      </c>
      <c r="L7" s="24" t="s">
        <v>97</v>
      </c>
      <c r="M7" s="24" t="s">
        <v>98</v>
      </c>
      <c r="N7" s="25" t="s">
        <v>99</v>
      </c>
      <c r="O7" s="25">
        <v>70.52</v>
      </c>
      <c r="P7" s="25">
        <v>97.82</v>
      </c>
      <c r="Q7" s="25">
        <v>2447</v>
      </c>
      <c r="R7" s="25">
        <v>77546</v>
      </c>
      <c r="S7" s="25">
        <v>1449.83</v>
      </c>
      <c r="T7" s="25">
        <v>53.49</v>
      </c>
      <c r="U7" s="25">
        <v>75678</v>
      </c>
      <c r="V7" s="25">
        <v>201.9</v>
      </c>
      <c r="W7" s="25">
        <v>374.83</v>
      </c>
      <c r="X7" s="25">
        <v>102.82</v>
      </c>
      <c r="Y7" s="25">
        <v>102.33</v>
      </c>
      <c r="Z7" s="25">
        <v>96.46</v>
      </c>
      <c r="AA7" s="25">
        <v>100.19</v>
      </c>
      <c r="AB7" s="25">
        <v>98.94</v>
      </c>
      <c r="AC7" s="25">
        <v>111.44</v>
      </c>
      <c r="AD7" s="25">
        <v>111.17</v>
      </c>
      <c r="AE7" s="25">
        <v>110.91</v>
      </c>
      <c r="AF7" s="25">
        <v>111.49</v>
      </c>
      <c r="AG7" s="25">
        <v>109.09</v>
      </c>
      <c r="AH7" s="25">
        <v>108.7</v>
      </c>
      <c r="AI7" s="25">
        <v>0</v>
      </c>
      <c r="AJ7" s="25">
        <v>0</v>
      </c>
      <c r="AK7" s="25">
        <v>7.28</v>
      </c>
      <c r="AL7" s="25">
        <v>0</v>
      </c>
      <c r="AM7" s="25">
        <v>1.21</v>
      </c>
      <c r="AN7" s="25">
        <v>1.03</v>
      </c>
      <c r="AO7" s="25">
        <v>0.78</v>
      </c>
      <c r="AP7" s="25">
        <v>0.92</v>
      </c>
      <c r="AQ7" s="25">
        <v>0.87</v>
      </c>
      <c r="AR7" s="25">
        <v>0.93</v>
      </c>
      <c r="AS7" s="25">
        <v>1.34</v>
      </c>
      <c r="AT7" s="25">
        <v>316.8</v>
      </c>
      <c r="AU7" s="25">
        <v>299.35000000000002</v>
      </c>
      <c r="AV7" s="25">
        <v>278.31</v>
      </c>
      <c r="AW7" s="25">
        <v>250.41</v>
      </c>
      <c r="AX7" s="25">
        <v>288.88</v>
      </c>
      <c r="AY7" s="25">
        <v>349.83</v>
      </c>
      <c r="AZ7" s="25">
        <v>360.86</v>
      </c>
      <c r="BA7" s="25">
        <v>350.79</v>
      </c>
      <c r="BB7" s="25">
        <v>354.57</v>
      </c>
      <c r="BC7" s="25">
        <v>357.74</v>
      </c>
      <c r="BD7" s="25">
        <v>252.29</v>
      </c>
      <c r="BE7" s="25">
        <v>463.92</v>
      </c>
      <c r="BF7" s="25">
        <v>450.91</v>
      </c>
      <c r="BG7" s="25">
        <v>480.19</v>
      </c>
      <c r="BH7" s="25">
        <v>447.31</v>
      </c>
      <c r="BI7" s="25">
        <v>439.39</v>
      </c>
      <c r="BJ7" s="25">
        <v>314.87</v>
      </c>
      <c r="BK7" s="25">
        <v>309.27999999999997</v>
      </c>
      <c r="BL7" s="25">
        <v>322.92</v>
      </c>
      <c r="BM7" s="25">
        <v>303.45999999999998</v>
      </c>
      <c r="BN7" s="25">
        <v>307.27999999999997</v>
      </c>
      <c r="BO7" s="25">
        <v>268.07</v>
      </c>
      <c r="BP7" s="25">
        <v>97.88</v>
      </c>
      <c r="BQ7" s="25">
        <v>96.78</v>
      </c>
      <c r="BR7" s="25">
        <v>90.1</v>
      </c>
      <c r="BS7" s="25">
        <v>94</v>
      </c>
      <c r="BT7" s="25">
        <v>93.06</v>
      </c>
      <c r="BU7" s="25">
        <v>103.54</v>
      </c>
      <c r="BV7" s="25">
        <v>103.32</v>
      </c>
      <c r="BW7" s="25">
        <v>100.85</v>
      </c>
      <c r="BX7" s="25">
        <v>103.79</v>
      </c>
      <c r="BY7" s="25">
        <v>98.3</v>
      </c>
      <c r="BZ7" s="25">
        <v>97.47</v>
      </c>
      <c r="CA7" s="25">
        <v>144.02000000000001</v>
      </c>
      <c r="CB7" s="25">
        <v>145.58000000000001</v>
      </c>
      <c r="CC7" s="25">
        <v>145.9</v>
      </c>
      <c r="CD7" s="25">
        <v>147.38999999999999</v>
      </c>
      <c r="CE7" s="25">
        <v>149.99</v>
      </c>
      <c r="CF7" s="25">
        <v>167.46</v>
      </c>
      <c r="CG7" s="25">
        <v>168.56</v>
      </c>
      <c r="CH7" s="25">
        <v>167.1</v>
      </c>
      <c r="CI7" s="25">
        <v>167.86</v>
      </c>
      <c r="CJ7" s="25">
        <v>173.68</v>
      </c>
      <c r="CK7" s="25">
        <v>174.75</v>
      </c>
      <c r="CL7" s="25">
        <v>38.04</v>
      </c>
      <c r="CM7" s="25">
        <v>36.65</v>
      </c>
      <c r="CN7" s="25">
        <v>35.49</v>
      </c>
      <c r="CO7" s="25">
        <v>34.79</v>
      </c>
      <c r="CP7" s="25">
        <v>35.270000000000003</v>
      </c>
      <c r="CQ7" s="25">
        <v>59.46</v>
      </c>
      <c r="CR7" s="25">
        <v>59.51</v>
      </c>
      <c r="CS7" s="25">
        <v>59.91</v>
      </c>
      <c r="CT7" s="25">
        <v>59.4</v>
      </c>
      <c r="CU7" s="25">
        <v>59.24</v>
      </c>
      <c r="CV7" s="25">
        <v>59.97</v>
      </c>
      <c r="CW7" s="25">
        <v>81.900000000000006</v>
      </c>
      <c r="CX7" s="25">
        <v>81.83</v>
      </c>
      <c r="CY7" s="25">
        <v>81.44</v>
      </c>
      <c r="CZ7" s="25">
        <v>81.39</v>
      </c>
      <c r="DA7" s="25">
        <v>81.34</v>
      </c>
      <c r="DB7" s="25">
        <v>87.41</v>
      </c>
      <c r="DC7" s="25">
        <v>87.08</v>
      </c>
      <c r="DD7" s="25">
        <v>87.26</v>
      </c>
      <c r="DE7" s="25">
        <v>87.57</v>
      </c>
      <c r="DF7" s="25">
        <v>87.26</v>
      </c>
      <c r="DG7" s="25">
        <v>89.76</v>
      </c>
      <c r="DH7" s="25">
        <v>49.23</v>
      </c>
      <c r="DI7" s="25">
        <v>50.86</v>
      </c>
      <c r="DJ7" s="25">
        <v>52.6</v>
      </c>
      <c r="DK7" s="25">
        <v>54.25</v>
      </c>
      <c r="DL7" s="25">
        <v>54.82</v>
      </c>
      <c r="DM7" s="25">
        <v>47.62</v>
      </c>
      <c r="DN7" s="25">
        <v>48.55</v>
      </c>
      <c r="DO7" s="25">
        <v>49.2</v>
      </c>
      <c r="DP7" s="25">
        <v>50.01</v>
      </c>
      <c r="DQ7" s="25">
        <v>50.99</v>
      </c>
      <c r="DR7" s="25">
        <v>51.51</v>
      </c>
      <c r="DS7" s="25">
        <v>7.02</v>
      </c>
      <c r="DT7" s="25">
        <v>9.0500000000000007</v>
      </c>
      <c r="DU7" s="25">
        <v>9.2799999999999994</v>
      </c>
      <c r="DV7" s="25">
        <v>9.2899999999999991</v>
      </c>
      <c r="DW7" s="25">
        <v>9.06</v>
      </c>
      <c r="DX7" s="25">
        <v>16.27</v>
      </c>
      <c r="DY7" s="25">
        <v>17.11</v>
      </c>
      <c r="DZ7" s="25">
        <v>18.329999999999998</v>
      </c>
      <c r="EA7" s="25">
        <v>20.27</v>
      </c>
      <c r="EB7" s="25">
        <v>21.69</v>
      </c>
      <c r="EC7" s="25">
        <v>23.75</v>
      </c>
      <c r="ED7" s="25">
        <v>0.56000000000000005</v>
      </c>
      <c r="EE7" s="25">
        <v>0.5</v>
      </c>
      <c r="EF7" s="25">
        <v>0.31</v>
      </c>
      <c r="EG7" s="25">
        <v>0.31</v>
      </c>
      <c r="EH7" s="25">
        <v>0.42</v>
      </c>
      <c r="EI7" s="25">
        <v>0.63</v>
      </c>
      <c r="EJ7" s="25">
        <v>0.63</v>
      </c>
      <c r="EK7" s="25">
        <v>0.6</v>
      </c>
      <c r="EL7" s="25">
        <v>0.56000000000000005</v>
      </c>
      <c r="EM7" s="25">
        <v>0.6</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109</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