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009600\Desktop\"/>
    </mc:Choice>
  </mc:AlternateContent>
  <xr:revisionPtr revIDLastSave="0" documentId="13_ncr:1_{C6CF9E09-C213-4C20-B86F-871249B915CA}" xr6:coauthVersionLast="47" xr6:coauthVersionMax="47" xr10:uidLastSave="{00000000-0000-0000-0000-000000000000}"/>
  <workbookProtection workbookAlgorithmName="SHA-512" workbookHashValue="XPBQXp+Dm3ha2DD7yoz/hJU3BdilFgOtLAyGn3d7X/af8u7kUfcTY6DzO7ImTJpx4WwOFfCZK47ez/EczYIBAA==" workbookSaltValue="TDvanfb0xkdToRfop3zjD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<sst xmlns="http://schemas.openxmlformats.org/spreadsheetml/2006/main" count="228" uniqueCount="114">
  <si>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</si>
  <si>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</si>
  <si>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</si>
  <si>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</si>
  <si>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</si>
  <si>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</si>
  <si>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</si>
  <si>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</si>
  <si>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</si>
  <si>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</si>
  <si>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</si>
  <si>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</si>
  <si>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</si>
  <si>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</si>
  <si>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</si>
  <si>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</si>
  <si>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</si>
  <si>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</si>
  <si>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</si>
  <si>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</si>
  <si>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</si>
  <si>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</si>
  <si>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</si>
  <si>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</si>
  <si>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</si>
  <si>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</si>
  <si>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</si>
  <si>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</si>
  <si>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</si>
  <si>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</si>
  <si>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</si>
  <si>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</si>
  <si>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</si>
  <si>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</si>
  <si>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</si>
  <si>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</si>
  <si>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</si>
  <si>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</si>
  <si>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</si>
  <si>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</si>
  <si>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</si>
  <si>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</si>
  <si>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</si>
  <si>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</si>
  <si>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</si>
  <si>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</si>
  <si>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</si>
  <si>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</si>
  <si>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</si>
  <si>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</si>
  <si>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</si>
  <si>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</si>
  <si>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</si>
  <si>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</si>
  <si>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</si>
  <si>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</si>
  <si>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</si>
  <si>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</si>
  <si>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</si>
  <si>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</si>
  <si>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</si>
  <si>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</si>
  <si>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</si>
  <si>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</si>
  <si>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</si>
  <si>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</si>
  <si>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</si>
  <si>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</si>
  <si>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</si>
  <si>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</si>
  <si>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</si>
  <si>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</si>
  <si>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</si>
  <si>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</si>
  <si>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</si>
  <si>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</si>
  <si>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</si>
  <si>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</si>
  <si>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</si>
  <si>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</si>
  <si>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</si>
  <si>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</si>
  <si>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</si>
  <si>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</si>
  <si>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</si>
  <si>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</si>
  <si>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</si>
  <si>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</si>
  <si>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</si>
  <si>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</si>
  <si>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</si>
  <si>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</si>
  <si>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</si>
  <si>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</si>
  <si>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</si>
  <si>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</si>
  <si>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</si>
  <si>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</si>
  <si>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</si>
  <si>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</si>
  <si>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</si>
  <si>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</si>
  <si>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</si>
  <si>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</si>
  <si>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</si>
  <si>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</si>
  <si>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</si>
  <si>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</si>
  <si>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</si>
  <si>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</si>
  <si>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</si>
  <si>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3年度の経営状況として、収入面では令和2年度に実施した新型コロナウイルス感染症対策に係る水道料金の減免について、令和3年度は実施なしであったことなどにより、給水収益は増加した。費用面については配水給水関係の費用が増加したが、費用全体としては減少となった。
これらの要因により、経常収支が赤字から黒字になり、「①経常収支比率」が増加し、「②累積欠損金比率」は0％となった。また「⑤料金回収率」は前年度より値は増加したものの、類似団体と比較すると低い水準にあり、「⑥給水原価」については微増となった。
「④企業債残高対給水収益比率」は給水収益の増加に伴い減少したが、類似団体と比較すると高い状態にあることから、今後も継続して計画的に企業債を利用し、適正な事業運営努めていく。
効率性について、「⑦施設利用率」は34.79％と低調であり、類似団体と比較して約24％低い状況である。要因については、観光地の為に水需要の繁閑差が激しいこと等によるものである。　　　　　　　　　　　　　　　　　　また「⑧有収率」は減となり、類似団体と比較すると5％以上低い状況である。引き続き、漏水調査、修繕を行い、効率的な施設運営に努めていく。　　　　　　　　　　　　　　　　　　　　　今後も、給水人口の減少及び有収水量の減少は続いていくと予想されることから、施設の統廃合や施設規模の見直し等、適正規模による事業運営に努める必要がある。</t>
    <phoneticPr fontId="4"/>
  </si>
  <si>
    <t>「①有形固定資産減価償却率」について、増加傾向にあり、類似団体より高い水準となっている。今後計画的な施設の更新に努めていく必要がある。　　　　　　　　　　　　　　　　　　　　　　　　　　　　　「②管路経年化率」について、類似団体と比較すると低い水準であるが、増加傾向にある。今後計画的な施設の更新に努めていく必要がある。　　　　　　　　　　　　　　　　　　　　「③管路更新率」について、1％に満たず、類似団体と比較しても低い水準にある。今後予防保全やアセットマネジメント等の取組みに努めていく必要がある。</t>
    <phoneticPr fontId="4"/>
  </si>
  <si>
    <t>令和3年度の経営状況は、水道料金減免の差異（令和2年度実施、令和3年度実施なし）等により給水収益が増加し、経常収支が赤字から黒字に転じたものの、今後も給水人口の減少及び有収水量の減少は続くと推測され、厳しい状況になる。
また、施設の老朽化による維持、更新費用の増加が懸念される。このような状況の中、その費用の確保については施設の統廃合やダウンサイジング等により、一層維持管理費削減に取り組むとともに、適正な水道料金により給水収益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</si>
</sst>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0.56000000000000005</c:v>
                </c:pt>
                <c:pt idx="1">
                  <c:v>0.56000000000000005</c:v>
                </c:pt>
                <c:pt idx="2">
                  <c:v>0.5</c:v>
                </c:pt>
                <c:pt idx="3">
                  <c:v>0.31</c:v>
                </c:pt>
                <c:pt idx="4">
                  <c:v>0.31</c:v>
                </c:pt>
              </c:numCache>
            </c:numRef>
          </c:val>
          <c:extLst>
            <c:ext xmlns:c16="http://schemas.microsoft.com/office/drawing/2014/chart" uri="{C3380CC4-5D6E-409C-BE32-E72D297353CC}">
              <c16:uniqueId val="{00000000-9A70-4FDA-82DD-FD1E444F4D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9A70-4FDA-82DD-FD1E444F4D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c:v>
                </c:pt>
                <c:pt idx="1">
                  <c:v>102.82</c:v>
                </c:pt>
                <c:pt idx="2">
                  <c:v>102.33</c:v>
                </c:pt>
                <c:pt idx="3">
                  <c:v>96.46</c:v>
                </c:pt>
                <c:pt idx="4">
                  <c:v>100.19</c:v>
                </c:pt>
              </c:numCache>
            </c:numRef>
          </c:val>
          <c:extLst>
            <c:ext xmlns:c16="http://schemas.microsoft.com/office/drawing/2014/chart" uri="{C3380CC4-5D6E-409C-BE32-E72D297353CC}">
              <c16:uniqueId val="{00000000-F0CB-4DD4-9EAE-3002C93C0D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0CB-4DD4-9EAE-3002C93C0D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47.48</c:v>
                </c:pt>
                <c:pt idx="1">
                  <c:v>49.23</c:v>
                </c:pt>
                <c:pt idx="2">
                  <c:v>50.86</c:v>
                </c:pt>
                <c:pt idx="3">
                  <c:v>52.6</c:v>
                </c:pt>
                <c:pt idx="4">
                  <c:v>54.25</c:v>
                </c:pt>
              </c:numCache>
            </c:numRef>
          </c:val>
          <c:extLst>
            <c:ext xmlns:c16="http://schemas.microsoft.com/office/drawing/2014/chart" uri="{C3380CC4-5D6E-409C-BE32-E72D297353CC}">
              <c16:uniqueId val="{00000000-3830-4857-A6EF-B4F7A74C46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830-4857-A6EF-B4F7A74C46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7.03</c:v>
                </c:pt>
                <c:pt idx="1">
                  <c:v>7.02</c:v>
                </c:pt>
                <c:pt idx="2">
                  <c:v>9.0500000000000007</c:v>
                </c:pt>
                <c:pt idx="3">
                  <c:v>9.2799999999999994</c:v>
                </c:pt>
                <c:pt idx="4">
                  <c:v>9.2899999999999991</c:v>
                </c:pt>
              </c:numCache>
            </c:numRef>
          </c:val>
          <c:extLst>
            <c:ext xmlns:c16="http://schemas.microsoft.com/office/drawing/2014/chart" uri="{C3380CC4-5D6E-409C-BE32-E72D297353CC}">
              <c16:uniqueId val="{00000000-E6D0-406E-9E64-A7E37EC57C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6D0-406E-9E64-A7E37EC57C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7.28</c:v>
                </c:pt>
                <c:pt idx="4">
                  <c:v>0</c:v>
                </c:pt>
              </c:numCache>
            </c:numRef>
          </c:val>
          <c:extLst>
            <c:ext xmlns:c16="http://schemas.microsoft.com/office/drawing/2014/chart" uri="{C3380CC4-5D6E-409C-BE32-E72D297353CC}">
              <c16:uniqueId val="{00000000-FEA7-47EB-AB96-3DF3DC1B4A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FEA7-47EB-AB96-3DF3DC1B4A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292.01</c:v>
                </c:pt>
                <c:pt idx="1">
                  <c:v>316.8</c:v>
                </c:pt>
                <c:pt idx="2">
                  <c:v>299.35000000000002</c:v>
                </c:pt>
                <c:pt idx="3">
                  <c:v>278.31</c:v>
                </c:pt>
                <c:pt idx="4">
                  <c:v>250.41</c:v>
                </c:pt>
              </c:numCache>
            </c:numRef>
          </c:val>
          <c:extLst>
            <c:ext xmlns:c16="http://schemas.microsoft.com/office/drawing/2014/chart" uri="{C3380CC4-5D6E-409C-BE32-E72D297353CC}">
              <c16:uniqueId val="{00000000-F045-43EA-82FF-D8E635C4E8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F045-43EA-82FF-D8E635C4E8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475.64</c:v>
                </c:pt>
                <c:pt idx="1">
                  <c:v>463.92</c:v>
                </c:pt>
                <c:pt idx="2">
                  <c:v>450.91</c:v>
                </c:pt>
                <c:pt idx="3">
                  <c:v>480.19</c:v>
                </c:pt>
                <c:pt idx="4">
                  <c:v>447.31</c:v>
                </c:pt>
              </c:numCache>
            </c:numRef>
          </c:val>
          <c:extLst>
            <c:ext xmlns:c16="http://schemas.microsoft.com/office/drawing/2014/chart" uri="{C3380CC4-5D6E-409C-BE32-E72D297353CC}">
              <c16:uniqueId val="{00000000-4842-45DC-9EC1-9CC112E63F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842-45DC-9EC1-9CC112E63F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102.67</c:v>
                </c:pt>
                <c:pt idx="1">
                  <c:v>97.88</c:v>
                </c:pt>
                <c:pt idx="2">
                  <c:v>96.78</c:v>
                </c:pt>
                <c:pt idx="3">
                  <c:v>90.1</c:v>
                </c:pt>
                <c:pt idx="4">
                  <c:v>94</c:v>
                </c:pt>
              </c:numCache>
            </c:numRef>
          </c:val>
          <c:extLst>
            <c:ext xmlns:c16="http://schemas.microsoft.com/office/drawing/2014/chart" uri="{C3380CC4-5D6E-409C-BE32-E72D297353CC}">
              <c16:uniqueId val="{00000000-FD07-4737-9573-2E6A164681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D07-4737-9573-2E6A164681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137.66999999999999</c:v>
                </c:pt>
                <c:pt idx="1">
                  <c:v>144.02000000000001</c:v>
                </c:pt>
                <c:pt idx="2">
                  <c:v>145.58000000000001</c:v>
                </c:pt>
                <c:pt idx="3">
                  <c:v>145.9</c:v>
                </c:pt>
                <c:pt idx="4">
                  <c:v>147.38999999999999</c:v>
                </c:pt>
              </c:numCache>
            </c:numRef>
          </c:val>
          <c:extLst>
            <c:ext xmlns:c16="http://schemas.microsoft.com/office/drawing/2014/chart" uri="{C3380CC4-5D6E-409C-BE32-E72D297353CC}">
              <c16:uniqueId val="{00000000-F663-4E8C-BDCA-4116634FE8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F663-4E8C-BDCA-4116634FE8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39.590000000000003</c:v>
                </c:pt>
                <c:pt idx="1">
                  <c:v>38.04</c:v>
                </c:pt>
                <c:pt idx="2">
                  <c:v>36.65</c:v>
                </c:pt>
                <c:pt idx="3">
                  <c:v>35.49</c:v>
                </c:pt>
                <c:pt idx="4">
                  <c:v>34.79</c:v>
                </c:pt>
              </c:numCache>
            </c:numRef>
          </c:val>
          <c:extLst>
            <c:ext xmlns:c16="http://schemas.microsoft.com/office/drawing/2014/chart" uri="{C3380CC4-5D6E-409C-BE32-E72D297353CC}">
              <c16:uniqueId val="{00000000-FD8C-4FD3-9450-F4645B8B63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D8C-4FD3-9450-F4645B8B63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81.900000000000006</c:v>
                </c:pt>
                <c:pt idx="1">
                  <c:v>81.900000000000006</c:v>
                </c:pt>
                <c:pt idx="2">
                  <c:v>81.83</c:v>
                </c:pt>
                <c:pt idx="3">
                  <c:v>81.44</c:v>
                </c:pt>
                <c:pt idx="4">
                  <c:v>81.39</c:v>
                </c:pt>
              </c:numCache>
            </c:numRef>
          </c:val>
          <c:extLst>
            <c:ext xmlns:c16="http://schemas.microsoft.com/office/drawing/2014/chart" uri="{C3380CC4-5D6E-409C-BE32-E72D297353CC}">
              <c16:uniqueId val="{00000000-7590-4CB6-8D35-58DF45B29C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7590-4CB6-8D35-58DF45B29C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Normal="100" workbookViewId="0">
      <selection activeCell="CF71" sqref="CF7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日光市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78784</v>
      </c>
      <c r="AM8" s="66"/>
      <c r="AN8" s="66"/>
      <c r="AO8" s="66"/>
      <c r="AP8" s="66"/>
      <c r="AQ8" s="66"/>
      <c r="AR8" s="66"/>
      <c r="AS8" s="66"/>
      <c r="AT8" s="37">
        <f>データ!$S$6</f>
        <v>1449.83</v>
      </c>
      <c r="AU8" s="38"/>
      <c r="AV8" s="38"/>
      <c r="AW8" s="38"/>
      <c r="AX8" s="38"/>
      <c r="AY8" s="38"/>
      <c r="AZ8" s="38"/>
      <c r="BA8" s="38"/>
      <c r="BB8" s="55">
        <f>データ!$T$6</f>
        <v>54.34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70.19</v>
      </c>
      <c r="J10" s="38"/>
      <c r="K10" s="38"/>
      <c r="L10" s="38"/>
      <c r="M10" s="38"/>
      <c r="N10" s="38"/>
      <c r="O10" s="65"/>
      <c r="P10" s="55">
        <f>データ!$P$6</f>
        <v>97.96</v>
      </c>
      <c r="Q10" s="55"/>
      <c r="R10" s="55"/>
      <c r="S10" s="55"/>
      <c r="T10" s="55"/>
      <c r="U10" s="55"/>
      <c r="V10" s="55"/>
      <c r="W10" s="66">
        <f>データ!$Q$6</f>
        <v>2447</v>
      </c>
      <c r="X10" s="66"/>
      <c r="Y10" s="66"/>
      <c r="Z10" s="66"/>
      <c r="AA10" s="66"/>
      <c r="AB10" s="66"/>
      <c r="AC10" s="66"/>
      <c r="AD10" s="2"/>
      <c r="AE10" s="2"/>
      <c r="AF10" s="2"/>
      <c r="AG10" s="2"/>
      <c r="AH10" s="2"/>
      <c r="AI10" s="2"/>
      <c r="AJ10" s="2"/>
      <c r="AK10" s="2"/>
      <c r="AL10" s="66">
        <f>データ!$U$6</f>
        <v>76933</v>
      </c>
      <c r="AM10" s="66"/>
      <c r="AN10" s="66"/>
      <c r="AO10" s="66"/>
      <c r="AP10" s="66"/>
      <c r="AQ10" s="66"/>
      <c r="AR10" s="66"/>
      <c r="AS10" s="66"/>
      <c r="AT10" s="37">
        <f>データ!$V$6</f>
        <v>201.9</v>
      </c>
      <c r="AU10" s="38"/>
      <c r="AV10" s="38"/>
      <c r="AW10" s="38"/>
      <c r="AX10" s="38"/>
      <c r="AY10" s="38"/>
      <c r="AZ10" s="38"/>
      <c r="BA10" s="38"/>
      <c r="BB10" s="55">
        <f>データ!$W$6</f>
        <v>381.05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pI3zIYdsXdcuEP2RG7sA9zy6tGPqMFC0NSTwL5kolbeyGrF/mx6BjwNi4dbvQMKurLvVkNesjg4irafa7eS2w==" saltValue="ek3OtnuB1KMOF10yK0908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92061</v>
      </c>
      <c r="D6" s="20">
        <f t="shared" si="3"/>
        <v>46</v>
      </c>
      <c r="E6" s="20">
        <f t="shared" si="3"/>
        <v>1</v>
      </c>
      <c r="F6" s="20">
        <f t="shared" si="3"/>
        <v>0</v>
      </c>
      <c r="G6" s="20">
        <f t="shared" si="3"/>
        <v>1</v>
      </c>
      <c r="H6" s="20" t="str">
        <f t="shared" si="3"/>
        <v>栃木県　日光市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70.19</v>
      </c>
      <c r="P6" s="21">
        <f t="shared" si="3"/>
        <v>97.96</v>
      </c>
      <c r="Q6" s="21">
        <f t="shared" si="3"/>
        <v>2447</v>
      </c>
      <c r="R6" s="21">
        <f t="shared" si="3"/>
        <v>78784</v>
      </c>
      <c r="S6" s="21">
        <f t="shared" si="3"/>
        <v>1449.83</v>
      </c>
      <c r="T6" s="21">
        <f t="shared" si="3"/>
        <v>54.34</v>
      </c>
      <c r="U6" s="21">
        <f t="shared" si="3"/>
        <v>76933</v>
      </c>
      <c r="V6" s="21">
        <f t="shared" si="3"/>
        <v>201.9</v>
      </c>
      <c r="W6" s="21">
        <f t="shared" si="3"/>
        <v>381.05</v>
      </c>
      <c r="X6" s="22">
        <f>IF(X7="",NA(),X7)</f>
        <v>107</v>
      </c>
      <c r="Y6" s="22">
        <f t="shared" ref="Y6:AG6" si="4">IF(Y7="",NA(),Y7)</f>
        <v>102.82</v>
      </c>
      <c r="Z6" s="22">
        <f t="shared" si="4"/>
        <v>102.33</v>
      </c>
      <c r="AA6" s="22">
        <f t="shared" si="4"/>
        <v>96.46</v>
      </c>
      <c r="AB6" s="22">
        <f t="shared" si="4"/>
        <v>100.19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2">
        <f t="shared" si="5"/>
        <v>7.28</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292.01</v>
      </c>
      <c r="AU6" s="22">
        <f t="shared" ref="AU6:BC6" si="6">IF(AU7="",NA(),AU7)</f>
        <v>316.8</v>
      </c>
      <c r="AV6" s="22">
        <f t="shared" si="6"/>
        <v>299.35000000000002</v>
      </c>
      <c r="AW6" s="22">
        <f t="shared" si="6"/>
        <v>278.31</v>
      </c>
      <c r="AX6" s="22">
        <f t="shared" si="6"/>
        <v>250.41</v>
      </c>
      <c r="AY6" s="22">
        <f t="shared" si="6"/>
        <v>355.5</v>
      </c>
      <c r="AZ6" s="22">
        <f t="shared" si="6"/>
        <v>349.83</v>
      </c>
      <c r="BA6" s="22">
        <f t="shared" si="6"/>
        <v>360.86</v>
      </c>
      <c r="BB6" s="22">
        <f t="shared" si="6"/>
        <v>350.79</v>
      </c>
      <c r="BC6" s="22">
        <f t="shared" si="6"/>
        <v>354.57</v>
      </c>
      <c r="BD6" s="21" t="str">
        <f>IF(BD7="","",IF(BD7="-","【-】","【"&amp;SUBSTITUTE(TEXT(BD7,"#,##0.00"),"-","△")&amp;"】"))</f>
        <v>【261.51】</v>
      </c>
      <c r="BE6" s="22">
        <f>IF(BE7="",NA(),BE7)</f>
        <v>475.64</v>
      </c>
      <c r="BF6" s="22">
        <f t="shared" ref="BF6:BN6" si="7">IF(BF7="",NA(),BF7)</f>
        <v>463.92</v>
      </c>
      <c r="BG6" s="22">
        <f t="shared" si="7"/>
        <v>450.91</v>
      </c>
      <c r="BH6" s="22">
        <f t="shared" si="7"/>
        <v>480.19</v>
      </c>
      <c r="BI6" s="22">
        <f t="shared" si="7"/>
        <v>447.31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102.67</v>
      </c>
      <c r="BQ6" s="22">
        <f t="shared" ref="BQ6:BY6" si="8">IF(BQ7="",NA(),BQ7)</f>
        <v>97.88</v>
      </c>
      <c r="BR6" s="22">
        <f t="shared" si="8"/>
        <v>96.78</v>
      </c>
      <c r="BS6" s="22">
        <f t="shared" si="8"/>
        <v>90.1</v>
      </c>
      <c r="BT6" s="22">
        <f t="shared" si="8"/>
        <v>94</v>
      </c>
      <c r="BU6" s="22">
        <f t="shared" si="8"/>
        <v>104.57</v>
      </c>
      <c r="BV6" s="22">
        <f t="shared" si="8"/>
        <v>103.54</v>
      </c>
      <c r="BW6" s="22">
        <f t="shared" si="8"/>
        <v>103.32</v>
      </c>
      <c r="BX6" s="22">
        <f t="shared" si="8"/>
        <v>100.85</v>
      </c>
      <c r="BY6" s="22">
        <f t="shared" si="8"/>
        <v>103.79</v>
      </c>
      <c r="BZ6" s="21" t="str">
        <f>IF(BZ7="","",IF(BZ7="-","【-】","【"&amp;SUBSTITUTE(TEXT(BZ7,"#,##0.00"),"-","△")&amp;"】"))</f>
        <v>【102.35】</v>
      </c>
      <c r="CA6" s="22">
        <f>IF(CA7="",NA(),CA7)</f>
        <v>137.66999999999999</v>
      </c>
      <c r="CB6" s="22">
        <f t="shared" ref="CB6:CJ6" si="9">IF(CB7="",NA(),CB7)</f>
        <v>144.02000000000001</v>
      </c>
      <c r="CC6" s="22">
        <f t="shared" si="9"/>
        <v>145.58000000000001</v>
      </c>
      <c r="CD6" s="22">
        <f t="shared" si="9"/>
        <v>145.9</v>
      </c>
      <c r="CE6" s="22">
        <f t="shared" si="9"/>
        <v>147.38999999999999</v>
      </c>
      <c r="CF6" s="22">
        <f t="shared" si="9"/>
        <v>165.47</v>
      </c>
      <c r="CG6" s="22">
        <f t="shared" si="9"/>
        <v>167.46</v>
      </c>
      <c r="CH6" s="22">
        <f t="shared" si="9"/>
        <v>168.56</v>
      </c>
      <c r="CI6" s="22">
        <f t="shared" si="9"/>
        <v>167.1</v>
      </c>
      <c r="CJ6" s="22">
        <f t="shared" si="9"/>
        <v>167.86</v>
      </c>
      <c r="CK6" s="21" t="str">
        <f>IF(CK7="","",IF(CK7="-","【-】","【"&amp;SUBSTITUTE(TEXT(CK7,"#,##0.00"),"-","△")&amp;"】"))</f>
        <v>【167.74】</v>
      </c>
      <c r="CL6" s="22">
        <f>IF(CL7="",NA(),CL7)</f>
        <v>39.590000000000003</v>
      </c>
      <c r="CM6" s="22">
        <f t="shared" ref="CM6:CU6" si="10">IF(CM7="",NA(),CM7)</f>
        <v>38.04</v>
      </c>
      <c r="CN6" s="22">
        <f t="shared" si="10"/>
        <v>36.65</v>
      </c>
      <c r="CO6" s="22">
        <f t="shared" si="10"/>
        <v>35.49</v>
      </c>
      <c r="CP6" s="22">
        <f t="shared" si="10"/>
        <v>34.79</v>
      </c>
      <c r="CQ6" s="22">
        <f t="shared" si="10"/>
        <v>59.74</v>
      </c>
      <c r="CR6" s="22">
        <f t="shared" si="10"/>
        <v>59.46</v>
      </c>
      <c r="CS6" s="22">
        <f t="shared" si="10"/>
        <v>59.51</v>
      </c>
      <c r="CT6" s="22">
        <f t="shared" si="10"/>
        <v>59.91</v>
      </c>
      <c r="CU6" s="22">
        <f t="shared" si="10"/>
        <v>59.4</v>
      </c>
      <c r="CV6" s="21" t="str">
        <f>IF(CV7="","",IF(CV7="-","【-】","【"&amp;SUBSTITUTE(TEXT(CV7,"#,##0.00"),"-","△")&amp;"】"))</f>
        <v>【60.29】</v>
      </c>
      <c r="CW6" s="22">
        <f>IF(CW7="",NA(),CW7)</f>
        <v>81.900000000000006</v>
      </c>
      <c r="CX6" s="22">
        <f t="shared" ref="CX6:DF6" si="11">IF(CX7="",NA(),CX7)</f>
        <v>81.900000000000006</v>
      </c>
      <c r="CY6" s="22">
        <f t="shared" si="11"/>
        <v>81.83</v>
      </c>
      <c r="CZ6" s="22">
        <f t="shared" si="11"/>
        <v>81.44</v>
      </c>
      <c r="DA6" s="22">
        <f t="shared" si="11"/>
        <v>81.39</v>
      </c>
      <c r="DB6" s="22">
        <f t="shared" si="11"/>
        <v>87.28</v>
      </c>
      <c r="DC6" s="22">
        <f t="shared" si="11"/>
        <v>87.41</v>
      </c>
      <c r="DD6" s="22">
        <f t="shared" si="11"/>
        <v>87.08</v>
      </c>
      <c r="DE6" s="22">
        <f t="shared" si="11"/>
        <v>87.26</v>
      </c>
      <c r="DF6" s="22">
        <f t="shared" si="11"/>
        <v>87.57</v>
      </c>
      <c r="DG6" s="21" t="str">
        <f>IF(DG7="","",IF(DG7="-","【-】","【"&amp;SUBSTITUTE(TEXT(DG7,"#,##0.00"),"-","△")&amp;"】"))</f>
        <v>【90.12】</v>
      </c>
      <c r="DH6" s="22">
        <f>IF(DH7="",NA(),DH7)</f>
        <v>47.48</v>
      </c>
      <c r="DI6" s="22">
        <f t="shared" ref="DI6:DQ6" si="12">IF(DI7="",NA(),DI7)</f>
        <v>49.23</v>
      </c>
      <c r="DJ6" s="22">
        <f t="shared" si="12"/>
        <v>50.86</v>
      </c>
      <c r="DK6" s="22">
        <f t="shared" si="12"/>
        <v>52.6</v>
      </c>
      <c r="DL6" s="22">
        <f t="shared" si="12"/>
        <v>54.25</v>
      </c>
      <c r="DM6" s="22">
        <f t="shared" si="12"/>
        <v>46.94</v>
      </c>
      <c r="DN6" s="22">
        <f t="shared" si="12"/>
        <v>47.62</v>
      </c>
      <c r="DO6" s="22">
        <f t="shared" si="12"/>
        <v>48.55</v>
      </c>
      <c r="DP6" s="22">
        <f t="shared" si="12"/>
        <v>49.2</v>
      </c>
      <c r="DQ6" s="22">
        <f t="shared" si="12"/>
        <v>50.01</v>
      </c>
      <c r="DR6" s="21" t="str">
        <f>IF(DR7="","",IF(DR7="-","【-】","【"&amp;SUBSTITUTE(TEXT(DR7,"#,##0.00"),"-","△")&amp;"】"))</f>
        <v>【50.88】</v>
      </c>
      <c r="DS6" s="22">
        <f>IF(DS7="",NA(),DS7)</f>
        <v>7.03</v>
      </c>
      <c r="DT6" s="22">
        <f t="shared" ref="DT6:EB6" si="13">IF(DT7="",NA(),DT7)</f>
        <v>7.02</v>
      </c>
      <c r="DU6" s="22">
        <f t="shared" si="13"/>
        <v>9.0500000000000007</v>
      </c>
      <c r="DV6" s="22">
        <f t="shared" si="13"/>
        <v>9.2799999999999994</v>
      </c>
      <c r="DW6" s="22">
        <f t="shared" si="13"/>
        <v>9.2899999999999991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0.56000000000000005</v>
      </c>
      <c r="EE6" s="22">
        <f t="shared" ref="EE6:EM6" si="14">IF(EE7="",NA(),EE7)</f>
        <v>0.56000000000000005</v>
      </c>
      <c r="EF6" s="22">
        <f t="shared" si="14"/>
        <v>0.5</v>
      </c>
      <c r="EG6" s="22">
        <f t="shared" si="14"/>
        <v>0.31</v>
      </c>
      <c r="EH6" s="22">
        <f t="shared" si="14"/>
        <v>0.31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92061</v>
      </c>
      <c r="D7" s="24">
        <v>46</v>
      </c>
      <c r="E7" s="24">
        <v>1</v>
      </c>
      <c r="F7" s="24">
        <v>0</v>
      </c>
      <c r="G7" s="24">
        <v>1</v>
      </c>
      <c r="H7" s="24" t="s">
        <v>93</v>
      </c>
      <c r="I7" s="24" t="s">
        <v>94</v>
      </c>
      <c r="J7" s="24" t="s">
        <v>95</v>
      </c>
      <c r="K7" s="24" t="s">
        <v>96</v>
      </c>
      <c r="L7" s="24" t="s">
        <v>97</v>
      </c>
      <c r="M7" s="24" t="s">
        <v>98</v>
      </c>
      <c r="N7" s="25" t="s">
        <v>99</v>
      </c>
      <c r="O7" s="25">
        <v>70.19</v>
      </c>
      <c r="P7" s="25">
        <v>97.96</v>
      </c>
      <c r="Q7" s="25">
        <v>2447</v>
      </c>
      <c r="R7" s="25">
        <v>78784</v>
      </c>
      <c r="S7" s="25">
        <v>1449.83</v>
      </c>
      <c r="T7" s="25">
        <v>54.34</v>
      </c>
      <c r="U7" s="25">
        <v>76933</v>
      </c>
      <c r="V7" s="25">
        <v>201.9</v>
      </c>
      <c r="W7" s="25">
        <v>381.05</v>
      </c>
      <c r="X7" s="25">
        <v>107</v>
      </c>
      <c r="Y7" s="25">
        <v>102.82</v>
      </c>
      <c r="Z7" s="25">
        <v>102.33</v>
      </c>
      <c r="AA7" s="25">
        <v>96.46</v>
      </c>
      <c r="AB7" s="25">
        <v>100.19</v>
      </c>
      <c r="AC7" s="25">
        <v>112.15</v>
      </c>
      <c r="AD7" s="25">
        <v>111.44</v>
      </c>
      <c r="AE7" s="25">
        <v>111.17</v>
      </c>
      <c r="AF7" s="25">
        <v>110.91</v>
      </c>
      <c r="AG7" s="25">
        <v>111.49</v>
      </c>
      <c r="AH7" s="25">
        <v>111.39</v>
      </c>
      <c r="AI7" s="25">
        <v>0</v>
      </c>
      <c r="AJ7" s="25">
        <v>0</v>
      </c>
      <c r="AK7" s="25">
        <v>0</v>
      </c>
      <c r="AL7" s="25">
        <v>7.28</v>
      </c>
      <c r="AM7" s="25">
        <v>0</v>
      </c>
      <c r="AN7" s="25">
        <v>1</v>
      </c>
      <c r="AO7" s="25">
        <v>1.03</v>
      </c>
      <c r="AP7" s="25">
        <v>0.78</v>
      </c>
      <c r="AQ7" s="25">
        <v>0.92</v>
      </c>
      <c r="AR7" s="25">
        <v>0.87</v>
      </c>
      <c r="AS7" s="25">
        <v>1.3</v>
      </c>
      <c r="AT7" s="25">
        <v>292.01</v>
      </c>
      <c r="AU7" s="25">
        <v>316.8</v>
      </c>
      <c r="AV7" s="25">
        <v>299.35000000000002</v>
      </c>
      <c r="AW7" s="25">
        <v>278.31</v>
      </c>
      <c r="AX7" s="25">
        <v>250.41</v>
      </c>
      <c r="AY7" s="25">
        <v>355.5</v>
      </c>
      <c r="AZ7" s="25">
        <v>349.83</v>
      </c>
      <c r="BA7" s="25">
        <v>360.86</v>
      </c>
      <c r="BB7" s="25">
        <v>350.79</v>
      </c>
      <c r="BC7" s="25">
        <v>354.57</v>
      </c>
      <c r="BD7" s="25">
        <v>261.51</v>
      </c>
      <c r="BE7" s="25">
        <v>475.64</v>
      </c>
      <c r="BF7" s="25">
        <v>463.92</v>
      </c>
      <c r="BG7" s="25">
        <v>450.91</v>
      </c>
      <c r="BH7" s="25">
        <v>480.19</v>
      </c>
      <c r="BI7" s="25">
        <v>447.31</v>
      </c>
      <c r="BJ7" s="25">
        <v>312.58</v>
      </c>
      <c r="BK7" s="25">
        <v>314.87</v>
      </c>
      <c r="BL7" s="25">
        <v>309.27999999999997</v>
      </c>
      <c r="BM7" s="25">
        <v>322.92</v>
      </c>
      <c r="BN7" s="25">
        <v>303.45999999999998</v>
      </c>
      <c r="BO7" s="25">
        <v>265.16000000000003</v>
      </c>
      <c r="BP7" s="25">
        <v>102.67</v>
      </c>
      <c r="BQ7" s="25">
        <v>97.88</v>
      </c>
      <c r="BR7" s="25">
        <v>96.78</v>
      </c>
      <c r="BS7" s="25">
        <v>90.1</v>
      </c>
      <c r="BT7" s="25">
        <v>94</v>
      </c>
      <c r="BU7" s="25">
        <v>104.57</v>
      </c>
      <c r="BV7" s="25">
        <v>103.54</v>
      </c>
      <c r="BW7" s="25">
        <v>103.32</v>
      </c>
      <c r="BX7" s="25">
        <v>100.85</v>
      </c>
      <c r="BY7" s="25">
        <v>103.79</v>
      </c>
      <c r="BZ7" s="25">
        <v>102.35</v>
      </c>
      <c r="CA7" s="25">
        <v>137.66999999999999</v>
      </c>
      <c r="CB7" s="25">
        <v>144.02000000000001</v>
      </c>
      <c r="CC7" s="25">
        <v>145.58000000000001</v>
      </c>
      <c r="CD7" s="25">
        <v>145.9</v>
      </c>
      <c r="CE7" s="25">
        <v>147.38999999999999</v>
      </c>
      <c r="CF7" s="25">
        <v>165.47</v>
      </c>
      <c r="CG7" s="25">
        <v>167.46</v>
      </c>
      <c r="CH7" s="25">
        <v>168.56</v>
      </c>
      <c r="CI7" s="25">
        <v>167.1</v>
      </c>
      <c r="CJ7" s="25">
        <v>167.86</v>
      </c>
      <c r="CK7" s="25">
        <v>167.74</v>
      </c>
      <c r="CL7" s="25">
        <v>39.590000000000003</v>
      </c>
      <c r="CM7" s="25">
        <v>38.04</v>
      </c>
      <c r="CN7" s="25">
        <v>36.65</v>
      </c>
      <c r="CO7" s="25">
        <v>35.49</v>
      </c>
      <c r="CP7" s="25">
        <v>34.79</v>
      </c>
      <c r="CQ7" s="25">
        <v>59.74</v>
      </c>
      <c r="CR7" s="25">
        <v>59.46</v>
      </c>
      <c r="CS7" s="25">
        <v>59.51</v>
      </c>
      <c r="CT7" s="25">
        <v>59.91</v>
      </c>
      <c r="CU7" s="25">
        <v>59.4</v>
      </c>
      <c r="CV7" s="25">
        <v>60.29</v>
      </c>
      <c r="CW7" s="25">
        <v>81.900000000000006</v>
      </c>
      <c r="CX7" s="25">
        <v>81.900000000000006</v>
      </c>
      <c r="CY7" s="25">
        <v>81.83</v>
      </c>
      <c r="CZ7" s="25">
        <v>81.44</v>
      </c>
      <c r="DA7" s="25">
        <v>81.39</v>
      </c>
      <c r="DB7" s="25">
        <v>87.28</v>
      </c>
      <c r="DC7" s="25">
        <v>87.41</v>
      </c>
      <c r="DD7" s="25">
        <v>87.08</v>
      </c>
      <c r="DE7" s="25">
        <v>87.26</v>
      </c>
      <c r="DF7" s="25">
        <v>87.57</v>
      </c>
      <c r="DG7" s="25">
        <v>90.12</v>
      </c>
      <c r="DH7" s="25">
        <v>47.48</v>
      </c>
      <c r="DI7" s="25">
        <v>49.23</v>
      </c>
      <c r="DJ7" s="25">
        <v>50.86</v>
      </c>
      <c r="DK7" s="25">
        <v>52.6</v>
      </c>
      <c r="DL7" s="25">
        <v>54.25</v>
      </c>
      <c r="DM7" s="25">
        <v>46.94</v>
      </c>
      <c r="DN7" s="25">
        <v>47.62</v>
      </c>
      <c r="DO7" s="25">
        <v>48.55</v>
      </c>
      <c r="DP7" s="25">
        <v>49.2</v>
      </c>
      <c r="DQ7" s="25">
        <v>50.01</v>
      </c>
      <c r="DR7" s="25">
        <v>50.88</v>
      </c>
      <c r="DS7" s="25">
        <v>7.03</v>
      </c>
      <c r="DT7" s="25">
        <v>7.02</v>
      </c>
      <c r="DU7" s="25">
        <v>9.0500000000000007</v>
      </c>
      <c r="DV7" s="25">
        <v>9.2799999999999994</v>
      </c>
      <c r="DW7" s="25">
        <v>9.2899999999999991</v>
      </c>
      <c r="DX7" s="25">
        <v>14.48</v>
      </c>
      <c r="DY7" s="25">
        <v>16.27</v>
      </c>
      <c r="DZ7" s="25">
        <v>17.11</v>
      </c>
      <c r="EA7" s="25">
        <v>18.329999999999998</v>
      </c>
      <c r="EB7" s="25">
        <v>20.27</v>
      </c>
      <c r="EC7" s="25">
        <v>22.3</v>
      </c>
      <c r="ED7" s="25">
        <v>0.56000000000000005</v>
      </c>
      <c r="EE7" s="25">
        <v>0.56000000000000005</v>
      </c>
      <c r="EF7" s="25">
        <v>0.5</v>
      </c>
      <c r="EG7" s="25">
        <v>0.31</v>
      </c>
      <c r="EH7" s="25">
        <v>0.31</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2023-03-07T00:10:37Z</cp:lastPrinted>
  <dcterms:created xsi:type="dcterms:W3CDTF">2022-12-01T00:54:59Z</dcterms:created>
  <dcterms:modified xsi:type="dcterms:W3CDTF">2023-03-07T00:10:41Z</dcterms:modified>
  <cp:category/>
</cp:coreProperties>
</file>