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1EEE29B2-757E-4CF3-8B68-5BC9E1FB69F3}" xr6:coauthVersionLast="47" xr6:coauthVersionMax="47" xr10:uidLastSave="{00000000-0000-0000-0000-000000000000}"/>
  <workbookProtection workbookAlgorithmName="SHA-512" workbookHashValue="JsMF6olJ3UtIiqhAGgFfJSQ0k3XNVJgwVyGUuu5BM1EdckWA4p8A+P8tGu/KU+728YK39l+3FZxLuEZxQNbW6A==" workbookSaltValue="9N/1OcOq4cYyst1lLUChb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F85" i="4"/>
  <c r="E85" i="4"/>
  <c r="AT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<sst xmlns="http://schemas.openxmlformats.org/spreadsheetml/2006/main" count="231" uniqueCount="116">
  <si>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</si>
  <si>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</si>
  <si>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</si>
  <si>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</si>
  <si>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</si>
  <si>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</si>
  <si>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</si>
  <si>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</si>
  <si>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</si>
  <si>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</si>
  <si>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</si>
  <si>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</si>
  <si>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</si>
  <si>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</si>
  <si>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</si>
  <si>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</si>
  <si>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</si>
  <si>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</si>
  <si>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</si>
  <si>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</si>
  <si>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</si>
  <si>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</si>
  <si>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</si>
  <si>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</si>
  <si>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</si>
  <si>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</si>
  <si>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</si>
  <si>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</si>
  <si>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</si>
  <si>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</si>
  <si>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</si>
  <si>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</si>
  <si>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</si>
  <si>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</si>
  <si>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</si>
  <si>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</si>
  <si>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</si>
  <si>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</si>
  <si>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</si>
  <si>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</si>
  <si>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</si>
  <si>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</si>
  <si>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</si>
  <si>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</si>
  <si>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</si>
  <si>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</si>
  <si>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</si>
  <si>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</si>
  <si>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</si>
  <si>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</si>
  <si>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</si>
  <si>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</si>
  <si>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</si>
  <si>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</si>
  <si>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</si>
  <si>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</si>
  <si>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</si>
  <si>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</si>
  <si>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</si>
  <si>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</si>
  <si>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</si>
  <si>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</si>
  <si>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</si>
  <si>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</si>
  <si>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</si>
  <si>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</si>
  <si>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</si>
  <si>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</si>
  <si>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</si>
  <si>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</si>
  <si>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</si>
  <si>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</si>
  <si>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</si>
  <si>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</si>
  <si>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</si>
  <si>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</si>
  <si>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</si>
  <si>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</si>
  <si>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</si>
  <si>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</si>
  <si>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</si>
  <si>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</si>
  <si>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</si>
  <si>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</si>
  <si>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</si>
  <si>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</si>
  <si>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</si>
  <si>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</si>
  <si>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</si>
  <si>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</si>
  <si>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</si>
  <si>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</si>
  <si>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</si>
  <si>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</si>
  <si>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</si>
  <si>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</si>
  <si>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日光市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</si>
  <si>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</si>
  <si>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</si>
  <si>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</si>
  <si>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</si>
  <si>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</si>
  <si>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</si>
  <si>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</si>
  <si>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</si>
  <si>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</si>
  <si>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</si>
  <si>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</si>
  <si>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</si>
  <si>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</si>
  <si>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</si>
  <si>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</si>
  <si>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</si>
  <si>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当処理区の管渠は布設されてから耐用年数を経過していないものが多く、布設替等による改善を行なっていない状況です。
　しかしながら今後、老朽化により漏水等が発生することも懸念されるため、緊急度や対象範囲の検討等により計画的な改築を推進します。</t>
  </si>
  <si>
    <t>①経常収支比率
　当該値は100％を超えていますが、収益の内容は一般会計から財源補てんの繰入金を受けている状況にあることから、健全な経営のために、経費削減、財源の確保を図っていく必要があります。
②累積欠損金比率
　欠損金は発生していませんが、一般会計から財源補てんの繰入金を受けている状況のため、経費削減、財源の確保を図っていく必要があります。
③流動比率
　類似団体よりも高い状況となっていますが、今後も流動比率増加に向けて、企業債償還を着実に進めるとともに、経費削減、財源の確保を図っていく必要があります。
⑤経費回収率
　当該値が100％未満であるため、汚水処理に係る費用を使用料のみで賄えず、繰入金を充てている状況です。当処理区内は下水道への接続率が低く、安定した有収水量の確保のため、未接続解消及び汚水処理費の削減を図っていく必要があります
⑥汚水処理原価
　類似団体より低い状況となっていますが、今後も安定した有収水量の確保のため、不明水等の対策や未接続解消を図っていく必要があります。
⑦施設利用率
　類似団体より低い状況にあるため、未接続解消を図っていく必要があります。
⑧水洗化率
　類似団体より低い状況にあるため、湯西川処理区についてはほぼ整備が完了し水洗化率が高い状況にありますが、川治処理区は平成20年7月に供用開始し、水洗化率が低い状況にあります。今後も戸別訪問等の普及促進を行い、下水道への未接続解消を図っていく必要があります。</t>
    <rPh sb="112" eb="114">
      <t>ハッセイ</t>
    </rPh>
    <phoneticPr fontId="4"/>
  </si>
  <si>
    <t>　近い将来、老朽化施設の改築・更新への需要増大が予想されます。そのため、長寿命化の計画を策定する等、適切な時期を見極めながら施設の改築・更新を行っていくとともに、投資費用の平準化を図っていく必要があります。
　また、未接続者への普及促進により有収水量の増加等による使用料収入等の財源を確保していくことが必要となります。一方、急速な人口減少に伴う有収水量の減少により使用料収入の減少が予想されます。そのため、適正な使用料水準の検討に着手しており、安全安心な事業の維持ができるように経営基盤を強化を図っていく必要があります。
　他方では、職員数の減少が避けられない中、企業会計かつ専門性の高い下水道事業における人員確保が難しい状況が予想され、技術継承が課題となっています。このため、組織機構の再編及び外部支援の活用等を図っていく必要があります。
　今後も損益情報や資産情報により経営状態を把握したうえで、経費の削減と適正な使用料の検討等を行い、経営の健全化を図っていくことが重要であり、将来にわたって安定的なサービスを提供していけるよう努めていく必要があります。</t>
    <rPh sb="1" eb="2">
      <t>チカ</t>
    </rPh>
    <rPh sb="3" eb="5">
      <t>ショウライ</t>
    </rPh>
    <rPh sb="6" eb="9">
      <t>ロウキュウカ</t>
    </rPh>
    <rPh sb="9" eb="11">
      <t>シセツ</t>
    </rPh>
    <rPh sb="12" eb="14">
      <t>カイチク</t>
    </rPh>
    <rPh sb="15" eb="17">
      <t>コウシン</t>
    </rPh>
    <rPh sb="19" eb="21">
      <t>ジュヨウ</t>
    </rPh>
    <rPh sb="21" eb="23">
      <t>ゾウダイ</t>
    </rPh>
    <rPh sb="24" eb="26">
      <t>ヨソウ</t>
    </rPh>
    <rPh sb="36" eb="40">
      <t>チョウジュミョウカ</t>
    </rPh>
    <rPh sb="41" eb="43">
      <t>ケイカク</t>
    </rPh>
    <rPh sb="44" eb="46">
      <t>サクテイ</t>
    </rPh>
    <rPh sb="48" eb="49">
      <t>トウ</t>
    </rPh>
    <rPh sb="137" eb="138">
      <t>トウ</t>
    </rPh>
    <rPh sb="159" eb="161">
      <t>イッポウ</t>
    </rPh>
    <rPh sb="239" eb="241">
      <t>ケイエイ</t>
    </rPh>
    <rPh sb="241" eb="243">
      <t>キバン</t>
    </rPh>
    <rPh sb="244" eb="246">
      <t>キョウカ</t>
    </rPh>
    <rPh sb="247" eb="24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</si>
</sst>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26-4391-B66C-85199C7172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A226-4391-B66C-85199C7172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19.79</c:v>
                </c:pt>
                <c:pt idx="1">
                  <c:v>31.51</c:v>
                </c:pt>
                <c:pt idx="2">
                  <c:v>14.89</c:v>
                </c:pt>
                <c:pt idx="3">
                  <c:v>15.43</c:v>
                </c:pt>
                <c:pt idx="4">
                  <c:v>16.28</c:v>
                </c:pt>
              </c:numCache>
            </c:numRef>
          </c:val>
          <c:extLst>
            <c:ext xmlns:c16="http://schemas.microsoft.com/office/drawing/2014/chart" uri="{C3380CC4-5D6E-409C-BE32-E72D297353CC}">
              <c16:uniqueId val="{00000000-EF07-4DC7-ABB9-985BEB4043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EF07-4DC7-ABB9-985BEB4043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60.06</c:v>
                </c:pt>
                <c:pt idx="1">
                  <c:v>60.76</c:v>
                </c:pt>
                <c:pt idx="2">
                  <c:v>61.25</c:v>
                </c:pt>
                <c:pt idx="3">
                  <c:v>60.84</c:v>
                </c:pt>
                <c:pt idx="4">
                  <c:v>65.849999999999994</c:v>
                </c:pt>
              </c:numCache>
            </c:numRef>
          </c:val>
          <c:extLst>
            <c:ext xmlns:c16="http://schemas.microsoft.com/office/drawing/2014/chart" uri="{C3380CC4-5D6E-409C-BE32-E72D297353CC}">
              <c16:uniqueId val="{00000000-7959-4F8B-A728-68FC6E5374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7959-4F8B-A728-68FC6E5374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98.37</c:v>
                </c:pt>
                <c:pt idx="1">
                  <c:v>92.32</c:v>
                </c:pt>
                <c:pt idx="2">
                  <c:v>99.97</c:v>
                </c:pt>
                <c:pt idx="3">
                  <c:v>101.44</c:v>
                </c:pt>
                <c:pt idx="4">
                  <c:v>102.41</c:v>
                </c:pt>
              </c:numCache>
            </c:numRef>
          </c:val>
          <c:extLst>
            <c:ext xmlns:c16="http://schemas.microsoft.com/office/drawing/2014/chart" uri="{C3380CC4-5D6E-409C-BE32-E72D297353CC}">
              <c16:uniqueId val="{00000000-A0BD-4267-8F67-C2AE6C0995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A0BD-4267-8F67-C2AE6C0995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4.78</c:v>
                </c:pt>
                <c:pt idx="1">
                  <c:v>9.36</c:v>
                </c:pt>
                <c:pt idx="2">
                  <c:v>13.87</c:v>
                </c:pt>
                <c:pt idx="3">
                  <c:v>18.010000000000002</c:v>
                </c:pt>
                <c:pt idx="4">
                  <c:v>22.05</c:v>
                </c:pt>
              </c:numCache>
            </c:numRef>
          </c:val>
          <c:extLst>
            <c:ext xmlns:c16="http://schemas.microsoft.com/office/drawing/2014/chart" uri="{C3380CC4-5D6E-409C-BE32-E72D297353CC}">
              <c16:uniqueId val="{00000000-7096-4F49-AFCB-706CC14D40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7096-4F49-AFCB-706CC14D40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58-423F-966C-CAA4E22261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5A58-423F-966C-CAA4E22261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34.049999999999997</c:v>
                </c:pt>
                <c:pt idx="1">
                  <c:v>69.81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A22-43E1-BB07-BF0C535103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7A22-43E1-BB07-BF0C535103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78.53</c:v>
                </c:pt>
                <c:pt idx="1">
                  <c:v>56.26</c:v>
                </c:pt>
                <c:pt idx="2">
                  <c:v>51.68</c:v>
                </c:pt>
                <c:pt idx="3">
                  <c:v>73.239999999999995</c:v>
                </c:pt>
                <c:pt idx="4">
                  <c:v>77.88</c:v>
                </c:pt>
              </c:numCache>
            </c:numRef>
          </c:val>
          <c:extLst>
            <c:ext xmlns:c16="http://schemas.microsoft.com/office/drawing/2014/chart" uri="{C3380CC4-5D6E-409C-BE32-E72D297353CC}">
              <c16:uniqueId val="{00000000-A64A-4112-AC05-E0A9AB3171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A64A-4112-AC05-E0A9AB3171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15</c:v>
                </c:pt>
                <c:pt idx="3">
                  <c:v>0</c:v>
                </c:pt>
                <c:pt idx="4">
                  <c:v>0</c:v>
                </c:pt>
              </c:numCache>
            </c:numRef>
          </c:val>
          <c:extLst>
            <c:ext xmlns:c16="http://schemas.microsoft.com/office/drawing/2014/chart" uri="{C3380CC4-5D6E-409C-BE32-E72D297353CC}">
              <c16:uniqueId val="{00000000-393C-4B62-9AF9-0ADC2DAE3E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393C-4B62-9AF9-0ADC2DAE3E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74.540000000000006</c:v>
                </c:pt>
                <c:pt idx="1">
                  <c:v>58.62</c:v>
                </c:pt>
                <c:pt idx="2">
                  <c:v>100</c:v>
                </c:pt>
                <c:pt idx="3">
                  <c:v>89.61</c:v>
                </c:pt>
                <c:pt idx="4">
                  <c:v>88.54</c:v>
                </c:pt>
              </c:numCache>
            </c:numRef>
          </c:val>
          <c:extLst>
            <c:ext xmlns:c16="http://schemas.microsoft.com/office/drawing/2014/chart" uri="{C3380CC4-5D6E-409C-BE32-E72D297353CC}">
              <c16:uniqueId val="{00000000-C310-4A2F-A7F9-6F92C26C0C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C310-4A2F-A7F9-6F92C26C0C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175.95</c:v>
                </c:pt>
                <c:pt idx="1">
                  <c:v>224.4</c:v>
                </c:pt>
                <c:pt idx="2">
                  <c:v>161.91999999999999</c:v>
                </c:pt>
                <c:pt idx="3">
                  <c:v>179.85</c:v>
                </c:pt>
                <c:pt idx="4">
                  <c:v>182.23</c:v>
                </c:pt>
              </c:numCache>
            </c:numRef>
          </c:val>
          <c:extLst>
            <c:ext xmlns:c16="http://schemas.microsoft.com/office/drawing/2014/chart" uri="{C3380CC4-5D6E-409C-BE32-E72D297353CC}">
              <c16:uniqueId val="{00000000-0F05-423B-95A9-BFB522C787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0F05-423B-95A9-BFB522C787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栃木県　日光市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45">
        <f>データ!S6</f>
        <v>75281</v>
      </c>
      <c r="AM8" s="45"/>
      <c r="AN8" s="45"/>
      <c r="AO8" s="45"/>
      <c r="AP8" s="45"/>
      <c r="AQ8" s="45"/>
      <c r="AR8" s="45"/>
      <c r="AS8" s="45"/>
      <c r="AT8" s="44">
        <f>データ!T6</f>
        <v>1449.83</v>
      </c>
      <c r="AU8" s="44"/>
      <c r="AV8" s="44"/>
      <c r="AW8" s="44"/>
      <c r="AX8" s="44"/>
      <c r="AY8" s="44"/>
      <c r="AZ8" s="44"/>
      <c r="BA8" s="44"/>
      <c r="BB8" s="44">
        <f>データ!U6</f>
        <v>51.92</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80.42</v>
      </c>
      <c r="J10" s="44"/>
      <c r="K10" s="44"/>
      <c r="L10" s="44"/>
      <c r="M10" s="44"/>
      <c r="N10" s="44"/>
      <c r="O10" s="44"/>
      <c r="P10" s="44">
        <f>データ!P6</f>
        <v>0.76</v>
      </c>
      <c r="Q10" s="44"/>
      <c r="R10" s="44"/>
      <c r="S10" s="44"/>
      <c r="T10" s="44"/>
      <c r="U10" s="44"/>
      <c r="V10" s="44"/>
      <c r="W10" s="44">
        <f>データ!Q6</f>
        <v>66.83</v>
      </c>
      <c r="X10" s="44"/>
      <c r="Y10" s="44"/>
      <c r="Z10" s="44"/>
      <c r="AA10" s="44"/>
      <c r="AB10" s="44"/>
      <c r="AC10" s="44"/>
      <c r="AD10" s="45">
        <f>データ!R6</f>
        <v>3062</v>
      </c>
      <c r="AE10" s="45"/>
      <c r="AF10" s="45"/>
      <c r="AG10" s="45"/>
      <c r="AH10" s="45"/>
      <c r="AI10" s="45"/>
      <c r="AJ10" s="45"/>
      <c r="AK10" s="2"/>
      <c r="AL10" s="45">
        <f>データ!V6</f>
        <v>571</v>
      </c>
      <c r="AM10" s="45"/>
      <c r="AN10" s="45"/>
      <c r="AO10" s="45"/>
      <c r="AP10" s="45"/>
      <c r="AQ10" s="45"/>
      <c r="AR10" s="45"/>
      <c r="AS10" s="45"/>
      <c r="AT10" s="44">
        <f>データ!W6</f>
        <v>0.56999999999999995</v>
      </c>
      <c r="AU10" s="44"/>
      <c r="AV10" s="44"/>
      <c r="AW10" s="44"/>
      <c r="AX10" s="44"/>
      <c r="AY10" s="44"/>
      <c r="AZ10" s="44"/>
      <c r="BA10" s="44"/>
      <c r="BB10" s="44">
        <f>データ!X6</f>
        <v>1001.75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UZLcpbWoMdrsv+mrTWot2+EYNpmtBa1NG+h/Eutk5oTivPBP0F0enJFLWsR9gXX8nJEgtktC6Ptyk1C2kND9g==" saltValue="t8Fee9um52GAW20IXX59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92061</v>
      </c>
      <c r="D6" s="19">
        <f t="shared" si="3"/>
        <v>46</v>
      </c>
      <c r="E6" s="19">
        <f t="shared" si="3"/>
        <v>17</v>
      </c>
      <c r="F6" s="19">
        <f t="shared" si="3"/>
        <v>4</v>
      </c>
      <c r="G6" s="19">
        <f t="shared" si="3"/>
        <v>0</v>
      </c>
      <c r="H6" s="19" t="str">
        <f t="shared" si="3"/>
        <v>栃木県　日光市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80.42</v>
      </c>
      <c r="P6" s="20">
        <f t="shared" si="3"/>
        <v>0.76</v>
      </c>
      <c r="Q6" s="20">
        <f t="shared" si="3"/>
        <v>66.83</v>
      </c>
      <c r="R6" s="20">
        <f t="shared" si="3"/>
        <v>3062</v>
      </c>
      <c r="S6" s="20">
        <f t="shared" si="3"/>
        <v>75281</v>
      </c>
      <c r="T6" s="20">
        <f t="shared" si="3"/>
        <v>1449.83</v>
      </c>
      <c r="U6" s="20">
        <f t="shared" si="3"/>
        <v>51.92</v>
      </c>
      <c r="V6" s="20">
        <f t="shared" si="3"/>
        <v>571</v>
      </c>
      <c r="W6" s="20">
        <f t="shared" si="3"/>
        <v>0.56999999999999995</v>
      </c>
      <c r="X6" s="20">
        <f t="shared" si="3"/>
        <v>1001.75</v>
      </c>
      <c r="Y6" s="21">
        <f>IF(Y7="",NA(),Y7)</f>
        <v>98.37</v>
      </c>
      <c r="Z6" s="21">
        <f t="shared" ref="Z6:AH6" si="4">IF(Z7="",NA(),Z7)</f>
        <v>92.32</v>
      </c>
      <c r="AA6" s="21">
        <f t="shared" si="4"/>
        <v>99.97</v>
      </c>
      <c r="AB6" s="21">
        <f t="shared" si="4"/>
        <v>101.44</v>
      </c>
      <c r="AC6" s="21">
        <f t="shared" si="4"/>
        <v>102.41</v>
      </c>
      <c r="AD6" s="21">
        <f t="shared" si="4"/>
        <v>102.7</v>
      </c>
      <c r="AE6" s="21">
        <f t="shared" si="4"/>
        <v>104.11</v>
      </c>
      <c r="AF6" s="21">
        <f t="shared" si="4"/>
        <v>101.98</v>
      </c>
      <c r="AG6" s="21">
        <f t="shared" si="4"/>
        <v>102.68</v>
      </c>
      <c r="AH6" s="21">
        <f t="shared" si="4"/>
        <v>103.79</v>
      </c>
      <c r="AI6" s="20" t="str">
        <f>IF(AI7="","",IF(AI7="-","【-】","【"&amp;SUBSTITUTE(TEXT(AI7,"#,##0.00"),"-","△")&amp;"】"))</f>
        <v>【105.07】</v>
      </c>
      <c r="AJ6" s="21">
        <f>IF(AJ7="",NA(),AJ7)</f>
        <v>34.049999999999997</v>
      </c>
      <c r="AK6" s="21">
        <f t="shared" ref="AK6:AS6" si="5">IF(AK7="",NA(),AK7)</f>
        <v>69.81</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78.53</v>
      </c>
      <c r="AV6" s="21">
        <f t="shared" ref="AV6:BD6" si="6">IF(AV7="",NA(),AV7)</f>
        <v>56.26</v>
      </c>
      <c r="AW6" s="21">
        <f t="shared" si="6"/>
        <v>51.68</v>
      </c>
      <c r="AX6" s="21">
        <f t="shared" si="6"/>
        <v>73.239999999999995</v>
      </c>
      <c r="AY6" s="21">
        <f t="shared" si="6"/>
        <v>77.88</v>
      </c>
      <c r="AZ6" s="21">
        <f t="shared" si="6"/>
        <v>46.85</v>
      </c>
      <c r="BA6" s="21">
        <f t="shared" si="6"/>
        <v>44.35</v>
      </c>
      <c r="BB6" s="21">
        <f t="shared" si="6"/>
        <v>41.51</v>
      </c>
      <c r="BC6" s="21">
        <f t="shared" si="6"/>
        <v>45.01</v>
      </c>
      <c r="BD6" s="21">
        <f t="shared" si="6"/>
        <v>46.37</v>
      </c>
      <c r="BE6" s="20" t="str">
        <f>IF(BE7="","",IF(BE7="-","【-】","【"&amp;SUBSTITUTE(TEXT(BE7,"#,##0.00"),"-","△")&amp;"】"))</f>
        <v>【50.90】</v>
      </c>
      <c r="BF6" s="20">
        <f>IF(BF7="",NA(),BF7)</f>
        <v>0</v>
      </c>
      <c r="BG6" s="20">
        <f t="shared" ref="BG6:BO6" si="7">IF(BG7="",NA(),BG7)</f>
        <v>0</v>
      </c>
      <c r="BH6" s="21">
        <f t="shared" si="7"/>
        <v>15</v>
      </c>
      <c r="BI6" s="20">
        <f t="shared" si="7"/>
        <v>0</v>
      </c>
      <c r="BJ6" s="20">
        <f t="shared" si="7"/>
        <v>0</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74.540000000000006</v>
      </c>
      <c r="BR6" s="21">
        <f t="shared" ref="BR6:BZ6" si="8">IF(BR7="",NA(),BR7)</f>
        <v>58.62</v>
      </c>
      <c r="BS6" s="21">
        <f t="shared" si="8"/>
        <v>100</v>
      </c>
      <c r="BT6" s="21">
        <f t="shared" si="8"/>
        <v>89.61</v>
      </c>
      <c r="BU6" s="21">
        <f t="shared" si="8"/>
        <v>88.54</v>
      </c>
      <c r="BV6" s="21">
        <f t="shared" si="8"/>
        <v>82.88</v>
      </c>
      <c r="BW6" s="21">
        <f t="shared" si="8"/>
        <v>82.53</v>
      </c>
      <c r="BX6" s="21">
        <f t="shared" si="8"/>
        <v>81.81</v>
      </c>
      <c r="BY6" s="21">
        <f t="shared" si="8"/>
        <v>82.27</v>
      </c>
      <c r="BZ6" s="21">
        <f t="shared" si="8"/>
        <v>80.36</v>
      </c>
      <c r="CA6" s="20" t="str">
        <f>IF(CA7="","",IF(CA7="-","【-】","【"&amp;SUBSTITUTE(TEXT(CA7,"#,##0.00"),"-","△")&amp;"】"))</f>
        <v>【72.92】</v>
      </c>
      <c r="CB6" s="21">
        <f>IF(CB7="",NA(),CB7)</f>
        <v>175.95</v>
      </c>
      <c r="CC6" s="21">
        <f t="shared" ref="CC6:CK6" si="9">IF(CC7="",NA(),CC7)</f>
        <v>224.4</v>
      </c>
      <c r="CD6" s="21">
        <f t="shared" si="9"/>
        <v>161.91999999999999</v>
      </c>
      <c r="CE6" s="21">
        <f t="shared" si="9"/>
        <v>179.85</v>
      </c>
      <c r="CF6" s="21">
        <f t="shared" si="9"/>
        <v>182.23</v>
      </c>
      <c r="CG6" s="21">
        <f t="shared" si="9"/>
        <v>187.76</v>
      </c>
      <c r="CH6" s="21">
        <f t="shared" si="9"/>
        <v>190.48</v>
      </c>
      <c r="CI6" s="21">
        <f t="shared" si="9"/>
        <v>193.59</v>
      </c>
      <c r="CJ6" s="21">
        <f t="shared" si="9"/>
        <v>194.42</v>
      </c>
      <c r="CK6" s="21">
        <f t="shared" si="9"/>
        <v>201.33</v>
      </c>
      <c r="CL6" s="20" t="str">
        <f>IF(CL7="","",IF(CL7="-","【-】","【"&amp;SUBSTITUTE(TEXT(CL7,"#,##0.00"),"-","△")&amp;"】"))</f>
        <v>【225.78】</v>
      </c>
      <c r="CM6" s="21">
        <f>IF(CM7="",NA(),CM7)</f>
        <v>19.79</v>
      </c>
      <c r="CN6" s="21">
        <f t="shared" ref="CN6:CV6" si="10">IF(CN7="",NA(),CN7)</f>
        <v>31.51</v>
      </c>
      <c r="CO6" s="21">
        <f t="shared" si="10"/>
        <v>14.89</v>
      </c>
      <c r="CP6" s="21">
        <f t="shared" si="10"/>
        <v>15.43</v>
      </c>
      <c r="CQ6" s="21">
        <f t="shared" si="10"/>
        <v>16.28</v>
      </c>
      <c r="CR6" s="21">
        <f t="shared" si="10"/>
        <v>45.87</v>
      </c>
      <c r="CS6" s="21">
        <f t="shared" si="10"/>
        <v>44.24</v>
      </c>
      <c r="CT6" s="21">
        <f t="shared" si="10"/>
        <v>45.3</v>
      </c>
      <c r="CU6" s="21">
        <f t="shared" si="10"/>
        <v>45.6</v>
      </c>
      <c r="CV6" s="21">
        <f t="shared" si="10"/>
        <v>44.79</v>
      </c>
      <c r="CW6" s="20" t="str">
        <f>IF(CW7="","",IF(CW7="-","【-】","【"&amp;SUBSTITUTE(TEXT(CW7,"#,##0.00"),"-","△")&amp;"】"))</f>
        <v>【43.17】</v>
      </c>
      <c r="CX6" s="21">
        <f>IF(CX7="",NA(),CX7)</f>
        <v>60.06</v>
      </c>
      <c r="CY6" s="21">
        <f t="shared" ref="CY6:DG6" si="11">IF(CY7="",NA(),CY7)</f>
        <v>60.76</v>
      </c>
      <c r="CZ6" s="21">
        <f t="shared" si="11"/>
        <v>61.25</v>
      </c>
      <c r="DA6" s="21">
        <f t="shared" si="11"/>
        <v>60.84</v>
      </c>
      <c r="DB6" s="21">
        <f t="shared" si="11"/>
        <v>65.849999999999994</v>
      </c>
      <c r="DC6" s="21">
        <f t="shared" si="11"/>
        <v>87.65</v>
      </c>
      <c r="DD6" s="21">
        <f t="shared" si="11"/>
        <v>88.15</v>
      </c>
      <c r="DE6" s="21">
        <f t="shared" si="11"/>
        <v>88.37</v>
      </c>
      <c r="DF6" s="21">
        <f t="shared" si="11"/>
        <v>88.66</v>
      </c>
      <c r="DG6" s="21">
        <f t="shared" si="11"/>
        <v>88.68</v>
      </c>
      <c r="DH6" s="20" t="str">
        <f>IF(DH7="","",IF(DH7="-","【-】","【"&amp;SUBSTITUTE(TEXT(DH7,"#,##0.00"),"-","△")&amp;"】"))</f>
        <v>【86.31】</v>
      </c>
      <c r="DI6" s="21">
        <f>IF(DI7="",NA(),DI7)</f>
        <v>4.78</v>
      </c>
      <c r="DJ6" s="21">
        <f t="shared" ref="DJ6:DR6" si="12">IF(DJ7="",NA(),DJ7)</f>
        <v>9.36</v>
      </c>
      <c r="DK6" s="21">
        <f t="shared" si="12"/>
        <v>13.87</v>
      </c>
      <c r="DL6" s="21">
        <f t="shared" si="12"/>
        <v>18.010000000000002</v>
      </c>
      <c r="DM6" s="21">
        <f t="shared" si="12"/>
        <v>22.05</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92061</v>
      </c>
      <c r="D7" s="23">
        <v>46</v>
      </c>
      <c r="E7" s="23">
        <v>17</v>
      </c>
      <c r="F7" s="23">
        <v>4</v>
      </c>
      <c r="G7" s="23">
        <v>0</v>
      </c>
      <c r="H7" s="23" t="s">
        <v>96</v>
      </c>
      <c r="I7" s="23" t="s">
        <v>97</v>
      </c>
      <c r="J7" s="23" t="s">
        <v>98</v>
      </c>
      <c r="K7" s="23" t="s">
        <v>99</v>
      </c>
      <c r="L7" s="23" t="s">
        <v>100</v>
      </c>
      <c r="M7" s="23" t="s">
        <v>101</v>
      </c>
      <c r="N7" s="24" t="s">
        <v>102</v>
      </c>
      <c r="O7" s="24">
        <v>80.42</v>
      </c>
      <c r="P7" s="24">
        <v>0.76</v>
      </c>
      <c r="Q7" s="24">
        <v>66.83</v>
      </c>
      <c r="R7" s="24">
        <v>3062</v>
      </c>
      <c r="S7" s="24">
        <v>75281</v>
      </c>
      <c r="T7" s="24">
        <v>1449.83</v>
      </c>
      <c r="U7" s="24">
        <v>51.92</v>
      </c>
      <c r="V7" s="24">
        <v>571</v>
      </c>
      <c r="W7" s="24">
        <v>0.56999999999999995</v>
      </c>
      <c r="X7" s="24">
        <v>1001.75</v>
      </c>
      <c r="Y7" s="24">
        <v>98.37</v>
      </c>
      <c r="Z7" s="24">
        <v>92.32</v>
      </c>
      <c r="AA7" s="24">
        <v>99.97</v>
      </c>
      <c r="AB7" s="24">
        <v>101.44</v>
      </c>
      <c r="AC7" s="24">
        <v>102.41</v>
      </c>
      <c r="AD7" s="24">
        <v>102.7</v>
      </c>
      <c r="AE7" s="24">
        <v>104.11</v>
      </c>
      <c r="AF7" s="24">
        <v>101.98</v>
      </c>
      <c r="AG7" s="24">
        <v>102.68</v>
      </c>
      <c r="AH7" s="24">
        <v>103.79</v>
      </c>
      <c r="AI7" s="24">
        <v>105.07</v>
      </c>
      <c r="AJ7" s="24">
        <v>34.049999999999997</v>
      </c>
      <c r="AK7" s="24">
        <v>69.81</v>
      </c>
      <c r="AL7" s="24">
        <v>0</v>
      </c>
      <c r="AM7" s="24">
        <v>0</v>
      </c>
      <c r="AN7" s="24">
        <v>0</v>
      </c>
      <c r="AO7" s="24">
        <v>48.2</v>
      </c>
      <c r="AP7" s="24">
        <v>46.91</v>
      </c>
      <c r="AQ7" s="24">
        <v>52.27</v>
      </c>
      <c r="AR7" s="24">
        <v>58.68</v>
      </c>
      <c r="AS7" s="24">
        <v>53.87</v>
      </c>
      <c r="AT7" s="24">
        <v>63.54</v>
      </c>
      <c r="AU7" s="24">
        <v>78.53</v>
      </c>
      <c r="AV7" s="24">
        <v>56.26</v>
      </c>
      <c r="AW7" s="24">
        <v>51.68</v>
      </c>
      <c r="AX7" s="24">
        <v>73.239999999999995</v>
      </c>
      <c r="AY7" s="24">
        <v>77.88</v>
      </c>
      <c r="AZ7" s="24">
        <v>46.85</v>
      </c>
      <c r="BA7" s="24">
        <v>44.35</v>
      </c>
      <c r="BB7" s="24">
        <v>41.51</v>
      </c>
      <c r="BC7" s="24">
        <v>45.01</v>
      </c>
      <c r="BD7" s="24">
        <v>46.37</v>
      </c>
      <c r="BE7" s="24">
        <v>50.9</v>
      </c>
      <c r="BF7" s="24">
        <v>0</v>
      </c>
      <c r="BG7" s="24">
        <v>0</v>
      </c>
      <c r="BH7" s="24">
        <v>15</v>
      </c>
      <c r="BI7" s="24">
        <v>0</v>
      </c>
      <c r="BJ7" s="24">
        <v>0</v>
      </c>
      <c r="BK7" s="24">
        <v>1268.6300000000001</v>
      </c>
      <c r="BL7" s="24">
        <v>1283.69</v>
      </c>
      <c r="BM7" s="24">
        <v>1160.22</v>
      </c>
      <c r="BN7" s="24">
        <v>1141.98</v>
      </c>
      <c r="BO7" s="24">
        <v>1062.58</v>
      </c>
      <c r="BP7" s="24">
        <v>1099.1500000000001</v>
      </c>
      <c r="BQ7" s="24">
        <v>74.540000000000006</v>
      </c>
      <c r="BR7" s="24">
        <v>58.62</v>
      </c>
      <c r="BS7" s="24">
        <v>100</v>
      </c>
      <c r="BT7" s="24">
        <v>89.61</v>
      </c>
      <c r="BU7" s="24">
        <v>88.54</v>
      </c>
      <c r="BV7" s="24">
        <v>82.88</v>
      </c>
      <c r="BW7" s="24">
        <v>82.53</v>
      </c>
      <c r="BX7" s="24">
        <v>81.81</v>
      </c>
      <c r="BY7" s="24">
        <v>82.27</v>
      </c>
      <c r="BZ7" s="24">
        <v>80.36</v>
      </c>
      <c r="CA7" s="24">
        <v>72.92</v>
      </c>
      <c r="CB7" s="24">
        <v>175.95</v>
      </c>
      <c r="CC7" s="24">
        <v>224.4</v>
      </c>
      <c r="CD7" s="24">
        <v>161.91999999999999</v>
      </c>
      <c r="CE7" s="24">
        <v>179.85</v>
      </c>
      <c r="CF7" s="24">
        <v>182.23</v>
      </c>
      <c r="CG7" s="24">
        <v>187.76</v>
      </c>
      <c r="CH7" s="24">
        <v>190.48</v>
      </c>
      <c r="CI7" s="24">
        <v>193.59</v>
      </c>
      <c r="CJ7" s="24">
        <v>194.42</v>
      </c>
      <c r="CK7" s="24">
        <v>201.33</v>
      </c>
      <c r="CL7" s="24">
        <v>225.78</v>
      </c>
      <c r="CM7" s="24">
        <v>19.79</v>
      </c>
      <c r="CN7" s="24">
        <v>31.51</v>
      </c>
      <c r="CO7" s="24">
        <v>14.89</v>
      </c>
      <c r="CP7" s="24">
        <v>15.43</v>
      </c>
      <c r="CQ7" s="24">
        <v>16.28</v>
      </c>
      <c r="CR7" s="24">
        <v>45.87</v>
      </c>
      <c r="CS7" s="24">
        <v>44.24</v>
      </c>
      <c r="CT7" s="24">
        <v>45.3</v>
      </c>
      <c r="CU7" s="24">
        <v>45.6</v>
      </c>
      <c r="CV7" s="24">
        <v>44.79</v>
      </c>
      <c r="CW7" s="24">
        <v>43.17</v>
      </c>
      <c r="CX7" s="24">
        <v>60.06</v>
      </c>
      <c r="CY7" s="24">
        <v>60.76</v>
      </c>
      <c r="CZ7" s="24">
        <v>61.25</v>
      </c>
      <c r="DA7" s="24">
        <v>60.84</v>
      </c>
      <c r="DB7" s="24">
        <v>65.849999999999994</v>
      </c>
      <c r="DC7" s="24">
        <v>87.65</v>
      </c>
      <c r="DD7" s="24">
        <v>88.15</v>
      </c>
      <c r="DE7" s="24">
        <v>88.37</v>
      </c>
      <c r="DF7" s="24">
        <v>88.66</v>
      </c>
      <c r="DG7" s="24">
        <v>88.68</v>
      </c>
      <c r="DH7" s="24">
        <v>86.31</v>
      </c>
      <c r="DI7" s="24">
        <v>4.78</v>
      </c>
      <c r="DJ7" s="24">
        <v>9.36</v>
      </c>
      <c r="DK7" s="24">
        <v>13.87</v>
      </c>
      <c r="DL7" s="24">
        <v>18.010000000000002</v>
      </c>
      <c r="DM7" s="24">
        <v>22.05</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2026-02-03T02:45:45Z</cp:lastPrinted>
  <dcterms:created xsi:type="dcterms:W3CDTF">2025-12-23T06:09:49Z</dcterms:created>
  <dcterms:modified xsi:type="dcterms:W3CDTF">2026-03-06T05:07:56Z</dcterms:modified>
  <cp:category/>
</cp:coreProperties>
</file>