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filesv01\10060000\10060300\02 決算関係\02-2 財政状況資料集\R5\04_市HP掲載用\01_公開ファイル\"/>
    </mc:Choice>
  </mc:AlternateContent>
  <xr:revisionPtr revIDLastSave="0" documentId="13_ncr:1_{701AD157-76D4-4FA1-913C-73C25A773211}"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E37" i="10"/>
  <c r="AM37" i="10"/>
  <c r="U37" i="10"/>
  <c r="C37" i="10"/>
  <c r="BE36" i="10"/>
  <c r="AM36" i="10"/>
  <c r="C34" i="10"/>
  <c r="C35" i="10" s="1"/>
  <c r="C36"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s="1"/>
  <c r="BE35" i="10" s="1"/>
  <c r="BW34" i="10" l="1"/>
  <c r="BW35" i="10" s="1"/>
  <c r="BW36" i="10" s="1"/>
  <c r="BW37" i="10" s="1"/>
  <c r="CO34" i="10" l="1"/>
  <c r="CO35" i="10" s="1"/>
  <c r="CO36" i="10" s="1"/>
  <c r="CO37" i="10" s="1"/>
  <c r="CO38" i="10" s="1"/>
</calcChain>
</file>

<file path=xl/sharedStrings.xml><?xml version="1.0" encoding="utf-8"?>
<sst xmlns="http://schemas.openxmlformats.org/spreadsheetml/2006/main" count="1073" uniqueCount="569">
  <si>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</si>
  <si>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</si>
  <si>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</si>
  <si>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</si>
  <si>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</si>
  <si>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</si>
  <si>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</si>
  <si>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</si>
  <si>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</si>
  <si>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</si>
  <si>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</si>
  <si>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</si>
  <si>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</si>
  <si>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</si>
  <si>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</si>
  <si>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</si>
  <si>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</si>
  <si>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</si>
  <si>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</si>
  <si>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</si>
  <si>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</si>
  <si>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</si>
  <si>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</si>
  <si>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</si>
  <si>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</si>
  <si>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</si>
  <si>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</si>
  <si>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</si>
  <si>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</si>
  <si>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</si>
  <si>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</si>
  <si>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</si>
  <si>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</si>
  <si>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</si>
  <si>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</si>
  <si>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</si>
  <si>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</si>
  <si>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</si>
  <si>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</si>
  <si>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</si>
  <si>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</si>
  <si>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</si>
  <si>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</si>
  <si>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</si>
  <si>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</si>
  <si>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</si>
  <si>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</si>
  <si>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</si>
  <si>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</si>
  <si>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</si>
  <si>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</si>
  <si>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</si>
  <si>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</si>
  <si>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</si>
  <si>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</si>
  <si>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</si>
  <si>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</si>
  <si>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</si>
  <si>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</si>
  <si>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</si>
  <si>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</si>
  <si>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</si>
  <si>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</si>
  <si>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</si>
  <si>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</si>
  <si>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</si>
  <si>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</si>
  <si>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</si>
  <si>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</si>
  <si>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</si>
  <si>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</si>
  <si>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</si>
  <si>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</si>
  <si>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</si>
  <si>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</si>
  <si>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</si>
  <si>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</si>
  <si>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</si>
  <si>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</si>
  <si>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</si>
  <si>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</si>
  <si>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</si>
  <si>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</si>
  <si>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</si>
  <si>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</si>
  <si>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</si>
  <si>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</si>
  <si>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</si>
  <si>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</si>
  <si>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</si>
  <si>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</si>
  <si>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</si>
  <si>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</si>
  <si>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</si>
  <si>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日光市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</si>
  <si>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</si>
  <si>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</si>
  <si>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</si>
  <si>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</si>
  <si>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</si>
  <si>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</si>
  <si>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</si>
  <si>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</si>
  <si>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</si>
  <si>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</si>
  <si>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</si>
  <si>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</si>
  <si>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</si>
  <si>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</si>
  <si>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</si>
  <si>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</si>
  <si>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</si>
  <si>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</si>
  <si>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</si>
  <si>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</si>
  <si>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</si>
  <si>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</si>
  <si>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</si>
  <si>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</si>
  <si>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</si>
  <si>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</si>
  <si>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</si>
  <si>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</si>
  <si>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</si>
  <si>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</si>
  <si>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</si>
  <si>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</si>
  <si>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</si>
  <si>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</si>
  <si>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</si>
  <si>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</si>
  <si>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</si>
  <si>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</si>
  <si>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</si>
  <si>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</si>
  <si>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</si>
  <si>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</si>
  <si>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</si>
  <si>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</si>
  <si>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</si>
  <si>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</si>
  <si>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</si>
  <si>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</si>
  <si>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</si>
  <si>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-1.9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</si>
  <si>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</si>
  <si>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</si>
  <si>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</si>
  <si>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</si>
  <si>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</si>
  <si>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</si>
  <si>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</si>
  <si>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</si>
  <si>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</si>
  <si>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</si>
  <si>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</si>
  <si>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</si>
  <si>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</si>
  <si>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</si>
  <si>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</si>
  <si>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</si>
  <si>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</si>
  <si>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</si>
  <si>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</si>
  <si>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</si>
  <si>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</si>
  <si>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</si>
  <si>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</si>
  <si>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</si>
  <si>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</si>
  <si>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</si>
  <si>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</si>
  <si>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</si>
  <si>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</si>
  <si>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</si>
  <si>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</si>
  <si>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</si>
  <si>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</si>
  <si>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</si>
  <si>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</si>
  <si>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</si>
  <si>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</si>
  <si>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</si>
  <si>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</si>
  <si>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</si>
  <si>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</si>
  <si>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</si>
  <si>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</si>
  <si>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</si>
  <si>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</si>
  <si>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</si>
  <si>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</si>
  <si>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</si>
  <si>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</si>
  <si>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</si>
  <si>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</si>
  <si>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</si>
  <si>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</si>
  <si>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</si>
  <si>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</si>
  <si>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</si>
  <si>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</si>
  <si>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</si>
  <si>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栃木県日光市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</si>
  <si>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</si>
  <si>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</si>
  <si>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</si>
  <si>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</si>
  <si>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</si>
  <si>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</si>
  <si>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</si>
  <si>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</si>
  <si>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</si>
  <si>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</si>
  <si>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</si>
  <si>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</si>
  <si>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</si>
  <si>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</si>
  <si>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</si>
  <si>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</si>
  <si>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</si>
  <si>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</si>
  <si>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</si>
  <si>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</si>
  <si>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</si>
  <si>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</si>
  <si>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</si>
  <si>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</si>
  <si>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</si>
  <si>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</si>
  <si>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</si>
  <si>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</si>
  <si>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</si>
  <si>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</si>
  <si>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</si>
  <si>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</si>
  <si>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</si>
  <si>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</si>
  <si>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</si>
  <si>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</si>
  <si>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</si>
  <si>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</si>
  <si>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</si>
  <si>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</si>
  <si>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</si>
  <si>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</si>
  <si>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</si>
  <si>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</si>
  <si>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</si>
  <si>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</si>
  <si>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</si>
  <si>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</si>
  <si>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</si>
  <si>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</si>
  <si>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</si>
  <si>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</si>
  <si>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</si>
  <si>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</si>
  <si>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</si>
  <si>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</si>
  <si>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</si>
  <si>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</si>
  <si>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</si>
  <si>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</si>
  <si>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</si>
  <si>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</si>
  <si>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</si>
  <si>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</si>
  <si>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</si>
  <si>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</si>
  <si>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</si>
  <si>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</si>
  <si>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</si>
  <si>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</si>
  <si>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</si>
  <si>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</si>
  <si>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</si>
  <si>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</si>
  <si>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</si>
  <si>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</si>
  <si>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</si>
  <si>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</si>
  <si>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</si>
  <si>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</si>
  <si>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</si>
  <si>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</si>
  <si>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</si>
  <si>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</si>
  <si>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</si>
  <si>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</si>
  <si>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</si>
  <si>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</si>
  <si>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</si>
  <si>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</si>
  <si>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</si>
  <si>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</si>
  <si>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</si>
  <si>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</si>
  <si>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</si>
  <si>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</si>
  <si>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</si>
  <si>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</si>
  <si>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</si>
  <si>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</si>
  <si>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</si>
  <si>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</si>
  <si>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</si>
  <si>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</si>
  <si>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</si>
  <si>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</si>
  <si>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</si>
  <si>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</si>
  <si>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</si>
  <si>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</si>
  <si>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</si>
  <si>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</si>
  <si>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</si>
  <si>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</si>
  <si>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</si>
  <si>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</si>
  <si>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</si>
  <si>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</si>
  <si>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</si>
  <si>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</si>
  <si>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</si>
  <si>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</si>
  <si>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</si>
  <si>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観光施設</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</si>
  <si>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</si>
  <si>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</si>
  <si>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</si>
  <si>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</si>
  <si>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</si>
  <si>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</si>
  <si>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</si>
  <si>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</si>
  <si>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</si>
  <si>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</si>
  <si>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</si>
  <si>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</si>
  <si>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</si>
  <si>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</si>
  <si>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</si>
  <si>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</si>
  <si>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</si>
  <si>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</si>
  <si>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</si>
  <si>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</si>
  <si>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</si>
  <si>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</si>
  <si>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</si>
  <si>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</si>
  <si>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</si>
  <si>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</si>
  <si>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栃木県日光市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</si>
  <si>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</si>
  <si>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</si>
  <si>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</si>
  <si>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</si>
  <si>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</si>
  <si>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</si>
  <si>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</si>
  <si>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</si>
  <si>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</si>
  <si>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</si>
  <si>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</si>
  <si>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</si>
  <si>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</si>
  <si>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</si>
  <si>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</si>
  <si>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</si>
  <si>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</si>
  <si>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</si>
  <si>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</si>
  <si>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</si>
  <si>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</si>
  <si>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</si>
  <si>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</si>
  <si>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</si>
  <si>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</si>
  <si>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</si>
  <si>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</si>
  <si>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</si>
  <si>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</si>
  <si>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</si>
  <si>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</si>
  <si>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</si>
  <si>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</si>
  <si>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</si>
  <si>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</si>
  <si>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</si>
  <si>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</si>
  <si>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</si>
  <si>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</si>
  <si>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</si>
  <si>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</si>
  <si>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温泉事業特別会計</t>
    <phoneticPr fontId="5"/>
  </si>
  <si>
    <t>法非適用企業</t>
    <phoneticPr fontId="5"/>
  </si>
  <si>
    <t>銅山観光事業特別会計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</si>
  <si>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</si>
  <si>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</si>
  <si>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</si>
  <si>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</si>
  <si>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</si>
  <si>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</si>
  <si>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</si>
  <si>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</si>
  <si>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</si>
  <si>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</si>
  <si>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</si>
  <si>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</si>
  <si>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</si>
  <si>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</si>
  <si>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</si>
  <si>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</si>
  <si>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</si>
  <si>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</si>
  <si>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</si>
  <si>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</si>
  <si>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</si>
  <si>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</si>
  <si>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</si>
  <si>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</si>
  <si>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</si>
  <si>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</si>
  <si>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</si>
  <si>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</si>
  <si>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</si>
  <si>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</si>
  <si>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</si>
  <si>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</si>
  <si>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</si>
  <si>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</si>
  <si>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</si>
  <si>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</si>
  <si>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</si>
  <si>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</si>
  <si>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</si>
  <si>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</si>
  <si>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</si>
  <si>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</si>
  <si>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</si>
  <si>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</si>
  <si>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</si>
  <si>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</si>
  <si>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</si>
  <si>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</si>
  <si>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</si>
  <si>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</si>
  <si>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</si>
  <si>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</si>
  <si>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</si>
  <si>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</si>
  <si>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</si>
  <si>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</si>
  <si>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</si>
  <si>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</si>
  <si>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</si>
  <si>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</si>
  <si>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</si>
  <si>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</si>
  <si>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</si>
  <si>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</si>
  <si>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</si>
  <si>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</si>
  <si>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</si>
  <si>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</si>
  <si>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</si>
  <si>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</si>
  <si>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</si>
  <si>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</si>
  <si>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</si>
  <si>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</si>
  <si>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</si>
  <si>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</si>
  <si>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</si>
  <si>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</si>
  <si>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</si>
  <si>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</si>
  <si>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</si>
  <si>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</si>
  <si>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</si>
  <si>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</si>
  <si>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</si>
  <si>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</si>
  <si>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</si>
  <si>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</si>
  <si>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</si>
  <si>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</si>
  <si>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</si>
  <si>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</si>
  <si>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</si>
  <si>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</si>
  <si>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</si>
  <si>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</si>
  <si>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</si>
  <si>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</si>
  <si>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</si>
  <si>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</si>
  <si>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</si>
  <si>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</si>
  <si>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</si>
  <si>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</si>
  <si>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</si>
  <si>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</si>
  <si>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</si>
  <si>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</si>
  <si>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</si>
  <si>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</si>
  <si>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</si>
  <si>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</si>
  <si>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</si>
  <si>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</si>
  <si>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</si>
  <si>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</si>
  <si>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</si>
  <si>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</si>
  <si>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</si>
  <si>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</si>
  <si>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</si>
  <si>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</si>
  <si>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</si>
  <si>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</si>
  <si>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</si>
  <si>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</si>
  <si>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</si>
  <si>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</si>
  <si>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</si>
  <si>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</si>
  <si>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</si>
  <si>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</si>
  <si>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</si>
  <si>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</si>
  <si>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</si>
  <si>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3.90</t>
  </si>
  <si>
    <t>▲ 3.00</t>
  </si>
  <si>
    <t>水道事業会計</t>
  </si>
  <si>
    <t>一般会計</t>
  </si>
  <si>
    <t>国民健康保険事業特別会計</t>
  </si>
  <si>
    <t>下水道事業会計</t>
  </si>
  <si>
    <t>介護保険事業特別会計</t>
  </si>
  <si>
    <t>診療所事業特別会計</t>
  </si>
  <si>
    <t>温泉事業特別会計</t>
  </si>
  <si>
    <t>銅山観光事業特別会計</t>
  </si>
  <si>
    <t>その他会計（赤字）</t>
  </si>
  <si>
    <t>その他会計（黒字）</t>
  </si>
  <si>
    <t>R01</t>
    <phoneticPr fontId="5"/>
  </si>
  <si>
    <t>R02</t>
    <phoneticPr fontId="5"/>
  </si>
  <si>
    <t>R03</t>
    <phoneticPr fontId="5"/>
  </si>
  <si>
    <t>R04</t>
    <phoneticPr fontId="5"/>
  </si>
  <si>
    <t>R05</t>
    <phoneticPr fontId="5"/>
  </si>
  <si>
    <t>-</t>
    <phoneticPr fontId="2"/>
  </si>
  <si>
    <t>日光市公共施設振興公社</t>
    <rPh sb="0" eb="3">
      <t>ニッコウシ</t>
    </rPh>
    <rPh sb="3" eb="5">
      <t>コウキョウ</t>
    </rPh>
    <rPh sb="5" eb="7">
      <t>シセツ</t>
    </rPh>
    <rPh sb="7" eb="9">
      <t>シンコウ</t>
    </rPh>
    <rPh sb="9" eb="11">
      <t>コウシャ</t>
    </rPh>
    <phoneticPr fontId="10"/>
  </si>
  <si>
    <t>日光市農業公社</t>
    <rPh sb="0" eb="3">
      <t>ニッコウシ</t>
    </rPh>
    <rPh sb="3" eb="5">
      <t>ノウギョウ</t>
    </rPh>
    <rPh sb="5" eb="7">
      <t>コウシャ</t>
    </rPh>
    <phoneticPr fontId="10"/>
  </si>
  <si>
    <t>オアシス今市</t>
    <rPh sb="4" eb="6">
      <t>イマイチ</t>
    </rPh>
    <phoneticPr fontId="10"/>
  </si>
  <si>
    <t>小杉放菴記念日光美術館</t>
    <rPh sb="0" eb="2">
      <t>コスギ</t>
    </rPh>
    <rPh sb="2" eb="4">
      <t>ホウアン</t>
    </rPh>
    <rPh sb="4" eb="6">
      <t>キネン</t>
    </rPh>
    <rPh sb="6" eb="8">
      <t>ニッコウ</t>
    </rPh>
    <rPh sb="8" eb="11">
      <t>ビジュツカン</t>
    </rPh>
    <phoneticPr fontId="10"/>
  </si>
  <si>
    <t>鬼怒川・川治温泉観光開発</t>
    <rPh sb="0" eb="3">
      <t>キヌガワ</t>
    </rPh>
    <rPh sb="4" eb="6">
      <t>カワジ</t>
    </rPh>
    <rPh sb="6" eb="8">
      <t>オンセン</t>
    </rPh>
    <rPh sb="8" eb="10">
      <t>カンコウ</t>
    </rPh>
    <rPh sb="10" eb="12">
      <t>カイハツ</t>
    </rPh>
    <phoneticPr fontId="10"/>
  </si>
  <si>
    <t>-</t>
    <phoneticPr fontId="10"/>
  </si>
  <si>
    <t>-</t>
    <phoneticPr fontId="2"/>
  </si>
  <si>
    <t>栃木県市町村総合事務組合(一般会計）</t>
    <rPh sb="13" eb="15">
      <t>イッパン</t>
    </rPh>
    <rPh sb="15" eb="17">
      <t>カイケイ</t>
    </rPh>
    <phoneticPr fontId="10"/>
  </si>
  <si>
    <t>栃木県市町村総合事務組合(特別会計）</t>
    <rPh sb="13" eb="15">
      <t>トクベツ</t>
    </rPh>
    <rPh sb="15" eb="17">
      <t>カイケイ</t>
    </rPh>
    <phoneticPr fontId="10"/>
  </si>
  <si>
    <t>栃木県後期高齢者医療広域連合(一般会計）</t>
    <rPh sb="15" eb="17">
      <t>イッパン</t>
    </rPh>
    <rPh sb="17" eb="19">
      <t>カイケイ</t>
    </rPh>
    <phoneticPr fontId="10"/>
  </si>
  <si>
    <t>栃木県後期高齢者医療広域連合（後期高齢者医療特別会計）</t>
    <phoneticPr fontId="10"/>
  </si>
  <si>
    <t>合併振興基金</t>
    <rPh sb="0" eb="2">
      <t>ガッペイ</t>
    </rPh>
    <rPh sb="2" eb="4">
      <t>シンコウ</t>
    </rPh>
    <rPh sb="4" eb="6">
      <t>キキン</t>
    </rPh>
    <phoneticPr fontId="5"/>
  </si>
  <si>
    <t>ふるさと日光応援基金</t>
    <rPh sb="4" eb="6">
      <t>ニッコウ</t>
    </rPh>
    <rPh sb="6" eb="8">
      <t>オウエン</t>
    </rPh>
    <rPh sb="8" eb="10">
      <t>キキン</t>
    </rPh>
    <phoneticPr fontId="2"/>
  </si>
  <si>
    <t>公共施設等整備基金</t>
    <rPh sb="0" eb="2">
      <t>コウキョウ</t>
    </rPh>
    <rPh sb="2" eb="4">
      <t>シセツ</t>
    </rPh>
    <rPh sb="4" eb="5">
      <t>トウ</t>
    </rPh>
    <rPh sb="5" eb="7">
      <t>セイビ</t>
    </rPh>
    <rPh sb="7" eb="9">
      <t>キキン</t>
    </rPh>
    <phoneticPr fontId="2"/>
  </si>
  <si>
    <t>高齢者福祉基金</t>
    <rPh sb="0" eb="3">
      <t>コウレイシャ</t>
    </rPh>
    <rPh sb="3" eb="5">
      <t>フクシ</t>
    </rPh>
    <rPh sb="5" eb="7">
      <t>キキン</t>
    </rPh>
    <phoneticPr fontId="2"/>
  </si>
  <si>
    <t>新型コロナウイルス感染症対策応援基金</t>
    <rPh sb="0" eb="2">
      <t>シンガタ</t>
    </rPh>
    <rPh sb="9" eb="12">
      <t>カンセンショウ</t>
    </rPh>
    <rPh sb="12" eb="14">
      <t>タイサク</t>
    </rPh>
    <rPh sb="14" eb="16">
      <t>オウエン</t>
    </rPh>
    <rPh sb="16" eb="18">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</si>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</sst>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8145-4FA4-AA3C-3330F4963F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60355</c:v>
                </c:pt>
                <c:pt idx="1">
                  <c:v>68042</c:v>
                </c:pt>
                <c:pt idx="2">
                  <c:v>55299</c:v>
                </c:pt>
                <c:pt idx="3">
                  <c:v>35503</c:v>
                </c:pt>
                <c:pt idx="4">
                  <c:v>41361</c:v>
                </c:pt>
              </c:numCache>
            </c:numRef>
          </c:val>
          <c:smooth val="0"/>
          <c:extLst>
            <c:ext xmlns:c16="http://schemas.microsoft.com/office/drawing/2014/chart" uri="{C3380CC4-5D6E-409C-BE32-E72D297353CC}">
              <c16:uniqueId val="{00000001-8145-4FA4-AA3C-3330F4963F8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2.09</c:v>
                </c:pt>
                <c:pt idx="1">
                  <c:v>3.48</c:v>
                </c:pt>
                <c:pt idx="2">
                  <c:v>7.04</c:v>
                </c:pt>
                <c:pt idx="3">
                  <c:v>7.58</c:v>
                </c:pt>
                <c:pt idx="4">
                  <c:v>4.5</c:v>
                </c:pt>
              </c:numCache>
            </c:numRef>
          </c:val>
          <c:extLst>
            <c:ext xmlns:c16="http://schemas.microsoft.com/office/drawing/2014/chart" uri="{C3380CC4-5D6E-409C-BE32-E72D297353CC}">
              <c16:uniqueId val="{00000000-9701-4671-8CDF-DEAFDEF2015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10.81</c:v>
                </c:pt>
                <c:pt idx="1">
                  <c:v>10.55</c:v>
                </c:pt>
                <c:pt idx="2">
                  <c:v>10.16</c:v>
                </c:pt>
                <c:pt idx="3">
                  <c:v>10.45</c:v>
                </c:pt>
                <c:pt idx="4">
                  <c:v>10.33</c:v>
                </c:pt>
              </c:numCache>
            </c:numRef>
          </c:val>
          <c:extLst>
            <c:ext xmlns:c16="http://schemas.microsoft.com/office/drawing/2014/chart" uri="{C3380CC4-5D6E-409C-BE32-E72D297353CC}">
              <c16:uniqueId val="{00000001-9701-4671-8CDF-DEAFDEF2015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-3.9</c:v>
                </c:pt>
                <c:pt idx="1">
                  <c:v>1.44</c:v>
                </c:pt>
                <c:pt idx="2">
                  <c:v>3.69</c:v>
                </c:pt>
                <c:pt idx="3">
                  <c:v>0.34</c:v>
                </c:pt>
                <c:pt idx="4">
                  <c:v>-3</c:v>
                </c:pt>
              </c:numCache>
            </c:numRef>
          </c:val>
          <c:smooth val="0"/>
          <c:extLst>
            <c:ext xmlns:c16="http://schemas.microsoft.com/office/drawing/2014/chart" uri="{C3380CC4-5D6E-409C-BE32-E72D297353CC}">
              <c16:uniqueId val="{00000002-9701-4671-8CDF-DEAFDEF2015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0-C8C9-444F-8FB2-F845FC9A627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8C9-444F-8FB2-F845FC9A6274}"/>
            </c:ext>
          </c:extLst>
        </c:ser>
        <c:ser>
          <c:idx val="2"/>
          <c:order val="2"/>
          <c:tx>
            <c:strRef>
              <c:f>データシート!$A$29</c:f>
              <c:strCache>
                <c:ptCount val="1"/>
                <c:pt idx="0">
                  <c:v>銅山観光事業特別会計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c:v>
                </c:pt>
                <c:pt idx="2">
                  <c:v>#N/A</c:v>
                </c:pt>
                <c:pt idx="3">
                  <c:v>0.04</c:v>
                </c:pt>
                <c:pt idx="4">
                  <c:v>#N/A</c:v>
                </c:pt>
                <c:pt idx="5">
                  <c:v>0</c:v>
                </c:pt>
                <c:pt idx="6">
                  <c:v>#N/A</c:v>
                </c:pt>
                <c:pt idx="7">
                  <c:v>0</c:v>
                </c:pt>
                <c:pt idx="8">
                  <c:v>#N/A</c:v>
                </c:pt>
                <c:pt idx="9">
                  <c:v>0</c:v>
                </c:pt>
              </c:numCache>
            </c:numRef>
          </c:val>
          <c:extLst>
            <c:ext xmlns:c16="http://schemas.microsoft.com/office/drawing/2014/chart" uri="{C3380CC4-5D6E-409C-BE32-E72D297353CC}">
              <c16:uniqueId val="{00000002-C8C9-444F-8FB2-F845FC9A6274}"/>
            </c:ext>
          </c:extLst>
        </c:ser>
        <c:ser>
          <c:idx val="3"/>
          <c:order val="3"/>
          <c:tx>
            <c:strRef>
              <c:f>データシート!$A$30</c:f>
              <c:strCache>
                <c:ptCount val="1"/>
                <c:pt idx="0">
                  <c:v>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0.02</c:v>
                </c:pt>
                <c:pt idx="4">
                  <c:v>#N/A</c:v>
                </c:pt>
                <c:pt idx="5">
                  <c:v>0</c:v>
                </c:pt>
                <c:pt idx="6">
                  <c:v>#N/A</c:v>
                </c:pt>
                <c:pt idx="7">
                  <c:v>0.02</c:v>
                </c:pt>
                <c:pt idx="8">
                  <c:v>#N/A</c:v>
                </c:pt>
                <c:pt idx="9">
                  <c:v>0.02</c:v>
                </c:pt>
              </c:numCache>
            </c:numRef>
          </c:val>
          <c:extLst>
            <c:ext xmlns:c16="http://schemas.microsoft.com/office/drawing/2014/chart" uri="{C3380CC4-5D6E-409C-BE32-E72D297353CC}">
              <c16:uniqueId val="{00000003-C8C9-444F-8FB2-F845FC9A6274}"/>
            </c:ext>
          </c:extLst>
        </c:ser>
        <c:ser>
          <c:idx val="4"/>
          <c:order val="4"/>
          <c:tx>
            <c:strRef>
              <c:f>データシート!$A$31</c:f>
              <c:strCache>
                <c:ptCount val="1"/>
                <c:pt idx="0">
                  <c:v>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0.01</c:v>
                </c:pt>
                <c:pt idx="4">
                  <c:v>#N/A</c:v>
                </c:pt>
                <c:pt idx="5">
                  <c:v>0.03</c:v>
                </c:pt>
                <c:pt idx="6">
                  <c:v>#N/A</c:v>
                </c:pt>
                <c:pt idx="7">
                  <c:v>0.02</c:v>
                </c:pt>
                <c:pt idx="8">
                  <c:v>#N/A</c:v>
                </c:pt>
                <c:pt idx="9">
                  <c:v>0.02</c:v>
                </c:pt>
              </c:numCache>
            </c:numRef>
          </c:val>
          <c:extLst>
            <c:ext xmlns:c16="http://schemas.microsoft.com/office/drawing/2014/chart" uri="{C3380CC4-5D6E-409C-BE32-E72D297353CC}">
              <c16:uniqueId val="{00000004-C8C9-444F-8FB2-F845FC9A6274}"/>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0.42</c:v>
                </c:pt>
                <c:pt idx="2">
                  <c:v>#N/A</c:v>
                </c:pt>
                <c:pt idx="3">
                  <c:v>0.13</c:v>
                </c:pt>
                <c:pt idx="4">
                  <c:v>#N/A</c:v>
                </c:pt>
                <c:pt idx="5">
                  <c:v>1.04</c:v>
                </c:pt>
                <c:pt idx="6">
                  <c:v>#N/A</c:v>
                </c:pt>
                <c:pt idx="7">
                  <c:v>1.46</c:v>
                </c:pt>
                <c:pt idx="8">
                  <c:v>#N/A</c:v>
                </c:pt>
                <c:pt idx="9">
                  <c:v>0.53</c:v>
                </c:pt>
              </c:numCache>
            </c:numRef>
          </c:val>
          <c:extLst>
            <c:ext xmlns:c16="http://schemas.microsoft.com/office/drawing/2014/chart" uri="{C3380CC4-5D6E-409C-BE32-E72D297353CC}">
              <c16:uniqueId val="{00000005-C8C9-444F-8FB2-F845FC9A627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0.16</c:v>
                </c:pt>
                <c:pt idx="4">
                  <c:v>#N/A</c:v>
                </c:pt>
                <c:pt idx="5">
                  <c:v>0.34</c:v>
                </c:pt>
                <c:pt idx="6">
                  <c:v>#N/A</c:v>
                </c:pt>
                <c:pt idx="7">
                  <c:v>0.74</c:v>
                </c:pt>
                <c:pt idx="8">
                  <c:v>#N/A</c:v>
                </c:pt>
                <c:pt idx="9">
                  <c:v>1.05</c:v>
                </c:pt>
              </c:numCache>
            </c:numRef>
          </c:val>
          <c:extLst>
            <c:ext xmlns:c16="http://schemas.microsoft.com/office/drawing/2014/chart" uri="{C3380CC4-5D6E-409C-BE32-E72D297353CC}">
              <c16:uniqueId val="{00000006-C8C9-444F-8FB2-F845FC9A6274}"/>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0.44</c:v>
                </c:pt>
                <c:pt idx="2">
                  <c:v>#N/A</c:v>
                </c:pt>
                <c:pt idx="3">
                  <c:v>0.51</c:v>
                </c:pt>
                <c:pt idx="4">
                  <c:v>#N/A</c:v>
                </c:pt>
                <c:pt idx="5">
                  <c:v>0.87</c:v>
                </c:pt>
                <c:pt idx="6">
                  <c:v>#N/A</c:v>
                </c:pt>
                <c:pt idx="7">
                  <c:v>1.36</c:v>
                </c:pt>
                <c:pt idx="8">
                  <c:v>#N/A</c:v>
                </c:pt>
                <c:pt idx="9">
                  <c:v>2.0699999999999998</c:v>
                </c:pt>
              </c:numCache>
            </c:numRef>
          </c:val>
          <c:extLst>
            <c:ext xmlns:c16="http://schemas.microsoft.com/office/drawing/2014/chart" uri="{C3380CC4-5D6E-409C-BE32-E72D297353CC}">
              <c16:uniqueId val="{00000007-C8C9-444F-8FB2-F845FC9A627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2.0699999999999998</c:v>
                </c:pt>
                <c:pt idx="2">
                  <c:v>#N/A</c:v>
                </c:pt>
                <c:pt idx="3">
                  <c:v>3.45</c:v>
                </c:pt>
                <c:pt idx="4">
                  <c:v>#N/A</c:v>
                </c:pt>
                <c:pt idx="5">
                  <c:v>7.01</c:v>
                </c:pt>
                <c:pt idx="6">
                  <c:v>#N/A</c:v>
                </c:pt>
                <c:pt idx="7">
                  <c:v>7.55</c:v>
                </c:pt>
                <c:pt idx="8">
                  <c:v>#N/A</c:v>
                </c:pt>
                <c:pt idx="9">
                  <c:v>4.47</c:v>
                </c:pt>
              </c:numCache>
            </c:numRef>
          </c:val>
          <c:extLst>
            <c:ext xmlns:c16="http://schemas.microsoft.com/office/drawing/2014/chart" uri="{C3380CC4-5D6E-409C-BE32-E72D297353CC}">
              <c16:uniqueId val="{00000008-C8C9-444F-8FB2-F845FC9A627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10.14</c:v>
                </c:pt>
                <c:pt idx="2">
                  <c:v>#N/A</c:v>
                </c:pt>
                <c:pt idx="3">
                  <c:v>8.77</c:v>
                </c:pt>
                <c:pt idx="4">
                  <c:v>#N/A</c:v>
                </c:pt>
                <c:pt idx="5">
                  <c:v>8.2899999999999991</c:v>
                </c:pt>
                <c:pt idx="6">
                  <c:v>#N/A</c:v>
                </c:pt>
                <c:pt idx="7">
                  <c:v>8.61</c:v>
                </c:pt>
                <c:pt idx="8">
                  <c:v>#N/A</c:v>
                </c:pt>
                <c:pt idx="9">
                  <c:v>8.58</c:v>
                </c:pt>
              </c:numCache>
            </c:numRef>
          </c:val>
          <c:extLst>
            <c:ext xmlns:c16="http://schemas.microsoft.com/office/drawing/2014/chart" uri="{C3380CC4-5D6E-409C-BE32-E72D297353CC}">
              <c16:uniqueId val="{00000009-C8C9-444F-8FB2-F845FC9A627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5198</c:v>
                </c:pt>
                <c:pt idx="5">
                  <c:v>5322</c:v>
                </c:pt>
                <c:pt idx="8">
                  <c:v>5494</c:v>
                </c:pt>
                <c:pt idx="11">
                  <c:v>5492</c:v>
                </c:pt>
                <c:pt idx="14">
                  <c:v>5500</c:v>
                </c:pt>
              </c:numCache>
            </c:numRef>
          </c:val>
          <c:extLst>
            <c:ext xmlns:c16="http://schemas.microsoft.com/office/drawing/2014/chart" uri="{C3380CC4-5D6E-409C-BE32-E72D297353CC}">
              <c16:uniqueId val="{00000000-A69A-4CF4-A347-F6BB9C2E079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69A-4CF4-A347-F6BB9C2E079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14</c:v>
                </c:pt>
                <c:pt idx="3">
                  <c:v>14</c:v>
                </c:pt>
                <c:pt idx="6">
                  <c:v>13</c:v>
                </c:pt>
                <c:pt idx="9">
                  <c:v>13</c:v>
                </c:pt>
                <c:pt idx="12">
                  <c:v>13</c:v>
                </c:pt>
              </c:numCache>
            </c:numRef>
          </c:val>
          <c:extLst>
            <c:ext xmlns:c16="http://schemas.microsoft.com/office/drawing/2014/chart" uri="{C3380CC4-5D6E-409C-BE32-E72D297353CC}">
              <c16:uniqueId val="{00000002-A69A-4CF4-A347-F6BB9C2E079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69A-4CF4-A347-F6BB9C2E079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987</c:v>
                </c:pt>
                <c:pt idx="3">
                  <c:v>1088</c:v>
                </c:pt>
                <c:pt idx="6">
                  <c:v>1062</c:v>
                </c:pt>
                <c:pt idx="9">
                  <c:v>866</c:v>
                </c:pt>
                <c:pt idx="12">
                  <c:v>1057</c:v>
                </c:pt>
              </c:numCache>
            </c:numRef>
          </c:val>
          <c:extLst>
            <c:ext xmlns:c16="http://schemas.microsoft.com/office/drawing/2014/chart" uri="{C3380CC4-5D6E-409C-BE32-E72D297353CC}">
              <c16:uniqueId val="{00000004-A69A-4CF4-A347-F6BB9C2E079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9A-4CF4-A347-F6BB9C2E079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69A-4CF4-A347-F6BB9C2E079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5660</c:v>
                </c:pt>
                <c:pt idx="3">
                  <c:v>5912</c:v>
                </c:pt>
                <c:pt idx="6">
                  <c:v>6291</c:v>
                </c:pt>
                <c:pt idx="9">
                  <c:v>6079</c:v>
                </c:pt>
                <c:pt idx="12">
                  <c:v>5986</c:v>
                </c:pt>
              </c:numCache>
            </c:numRef>
          </c:val>
          <c:extLst>
            <c:ext xmlns:c16="http://schemas.microsoft.com/office/drawing/2014/chart" uri="{C3380CC4-5D6E-409C-BE32-E72D297353CC}">
              <c16:uniqueId val="{00000007-A69A-4CF4-A347-F6BB9C2E079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1463</c:v>
                </c:pt>
                <c:pt idx="2">
                  <c:v>#N/A</c:v>
                </c:pt>
                <c:pt idx="3">
                  <c:v>#N/A</c:v>
                </c:pt>
                <c:pt idx="4">
                  <c:v>1692</c:v>
                </c:pt>
                <c:pt idx="5">
                  <c:v>#N/A</c:v>
                </c:pt>
                <c:pt idx="6">
                  <c:v>#N/A</c:v>
                </c:pt>
                <c:pt idx="7">
                  <c:v>1872</c:v>
                </c:pt>
                <c:pt idx="8">
                  <c:v>#N/A</c:v>
                </c:pt>
                <c:pt idx="9">
                  <c:v>#N/A</c:v>
                </c:pt>
                <c:pt idx="10">
                  <c:v>1466</c:v>
                </c:pt>
                <c:pt idx="11">
                  <c:v>#N/A</c:v>
                </c:pt>
                <c:pt idx="12">
                  <c:v>#N/A</c:v>
                </c:pt>
                <c:pt idx="13">
                  <c:v>1556</c:v>
                </c:pt>
                <c:pt idx="14">
                  <c:v>#N/A</c:v>
                </c:pt>
              </c:numCache>
            </c:numRef>
          </c:val>
          <c:smooth val="0"/>
          <c:extLst>
            <c:ext xmlns:c16="http://schemas.microsoft.com/office/drawing/2014/chart" uri="{C3380CC4-5D6E-409C-BE32-E72D297353CC}">
              <c16:uniqueId val="{00000008-A69A-4CF4-A347-F6BB9C2E079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53911</c:v>
                </c:pt>
                <c:pt idx="5">
                  <c:v>52459</c:v>
                </c:pt>
                <c:pt idx="8">
                  <c:v>50432</c:v>
                </c:pt>
                <c:pt idx="11">
                  <c:v>47162</c:v>
                </c:pt>
                <c:pt idx="14">
                  <c:v>42860</c:v>
                </c:pt>
              </c:numCache>
            </c:numRef>
          </c:val>
          <c:extLst>
            <c:ext xmlns:c16="http://schemas.microsoft.com/office/drawing/2014/chart" uri="{C3380CC4-5D6E-409C-BE32-E72D297353CC}">
              <c16:uniqueId val="{00000000-D57F-411B-A3DB-A0973074D23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5330</c:v>
                </c:pt>
                <c:pt idx="5">
                  <c:v>4936</c:v>
                </c:pt>
                <c:pt idx="8">
                  <c:v>4856</c:v>
                </c:pt>
                <c:pt idx="11">
                  <c:v>4753</c:v>
                </c:pt>
                <c:pt idx="14">
                  <c:v>4596</c:v>
                </c:pt>
              </c:numCache>
            </c:numRef>
          </c:val>
          <c:extLst>
            <c:ext xmlns:c16="http://schemas.microsoft.com/office/drawing/2014/chart" uri="{C3380CC4-5D6E-409C-BE32-E72D297353CC}">
              <c16:uniqueId val="{00000001-D57F-411B-A3DB-A0973074D23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6993</c:v>
                </c:pt>
                <c:pt idx="5">
                  <c:v>7136</c:v>
                </c:pt>
                <c:pt idx="8">
                  <c:v>8191</c:v>
                </c:pt>
                <c:pt idx="11">
                  <c:v>7854</c:v>
                </c:pt>
                <c:pt idx="14">
                  <c:v>8252</c:v>
                </c:pt>
              </c:numCache>
            </c:numRef>
          </c:val>
          <c:extLst>
            <c:ext xmlns:c16="http://schemas.microsoft.com/office/drawing/2014/chart" uri="{C3380CC4-5D6E-409C-BE32-E72D297353CC}">
              <c16:uniqueId val="{00000002-D57F-411B-A3DB-A0973074D23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57F-411B-A3DB-A0973074D23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57F-411B-A3DB-A0973074D23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22</c:v>
                </c:pt>
                <c:pt idx="3">
                  <c:v>21</c:v>
                </c:pt>
                <c:pt idx="6">
                  <c:v>26</c:v>
                </c:pt>
                <c:pt idx="9">
                  <c:v>19</c:v>
                </c:pt>
                <c:pt idx="12">
                  <c:v>18</c:v>
                </c:pt>
              </c:numCache>
            </c:numRef>
          </c:val>
          <c:extLst>
            <c:ext xmlns:c16="http://schemas.microsoft.com/office/drawing/2014/chart" uri="{C3380CC4-5D6E-409C-BE32-E72D297353CC}">
              <c16:uniqueId val="{00000005-D57F-411B-A3DB-A0973074D23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8252</c:v>
                </c:pt>
                <c:pt idx="3">
                  <c:v>8254</c:v>
                </c:pt>
                <c:pt idx="6">
                  <c:v>8184</c:v>
                </c:pt>
                <c:pt idx="9">
                  <c:v>8183</c:v>
                </c:pt>
                <c:pt idx="12">
                  <c:v>8094</c:v>
                </c:pt>
              </c:numCache>
            </c:numRef>
          </c:val>
          <c:extLst>
            <c:ext xmlns:c16="http://schemas.microsoft.com/office/drawing/2014/chart" uri="{C3380CC4-5D6E-409C-BE32-E72D297353CC}">
              <c16:uniqueId val="{00000006-D57F-411B-A3DB-A0973074D23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57F-411B-A3DB-A0973074D23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10547</c:v>
                </c:pt>
                <c:pt idx="3">
                  <c:v>10709</c:v>
                </c:pt>
                <c:pt idx="6">
                  <c:v>10546</c:v>
                </c:pt>
                <c:pt idx="9">
                  <c:v>10074</c:v>
                </c:pt>
                <c:pt idx="12">
                  <c:v>9683</c:v>
                </c:pt>
              </c:numCache>
            </c:numRef>
          </c:val>
          <c:extLst>
            <c:ext xmlns:c16="http://schemas.microsoft.com/office/drawing/2014/chart" uri="{C3380CC4-5D6E-409C-BE32-E72D297353CC}">
              <c16:uniqueId val="{00000008-D57F-411B-A3DB-A0973074D23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86</c:v>
                </c:pt>
                <c:pt idx="3">
                  <c:v>74</c:v>
                </c:pt>
                <c:pt idx="6">
                  <c:v>60</c:v>
                </c:pt>
                <c:pt idx="9">
                  <c:v>47</c:v>
                </c:pt>
                <c:pt idx="12">
                  <c:v>34</c:v>
                </c:pt>
              </c:numCache>
            </c:numRef>
          </c:val>
          <c:extLst>
            <c:ext xmlns:c16="http://schemas.microsoft.com/office/drawing/2014/chart" uri="{C3380CC4-5D6E-409C-BE32-E72D297353CC}">
              <c16:uniqueId val="{00000009-D57F-411B-A3DB-A0973074D23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60437</c:v>
                </c:pt>
                <c:pt idx="3">
                  <c:v>58890</c:v>
                </c:pt>
                <c:pt idx="6">
                  <c:v>56506</c:v>
                </c:pt>
                <c:pt idx="9">
                  <c:v>51790</c:v>
                </c:pt>
                <c:pt idx="12">
                  <c:v>47592</c:v>
                </c:pt>
              </c:numCache>
            </c:numRef>
          </c:val>
          <c:extLst>
            <c:ext xmlns:c16="http://schemas.microsoft.com/office/drawing/2014/chart" uri="{C3380CC4-5D6E-409C-BE32-E72D297353CC}">
              <c16:uniqueId val="{0000000A-D57F-411B-A3DB-A0973074D23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13111</c:v>
                </c:pt>
                <c:pt idx="2">
                  <c:v>#N/A</c:v>
                </c:pt>
                <c:pt idx="3">
                  <c:v>#N/A</c:v>
                </c:pt>
                <c:pt idx="4">
                  <c:v>13417</c:v>
                </c:pt>
                <c:pt idx="5">
                  <c:v>#N/A</c:v>
                </c:pt>
                <c:pt idx="6">
                  <c:v>#N/A</c:v>
                </c:pt>
                <c:pt idx="7">
                  <c:v>11843</c:v>
                </c:pt>
                <c:pt idx="8">
                  <c:v>#N/A</c:v>
                </c:pt>
                <c:pt idx="9">
                  <c:v>#N/A</c:v>
                </c:pt>
                <c:pt idx="10">
                  <c:v>10344</c:v>
                </c:pt>
                <c:pt idx="11">
                  <c:v>#N/A</c:v>
                </c:pt>
                <c:pt idx="12">
                  <c:v>#N/A</c:v>
                </c:pt>
                <c:pt idx="13">
                  <c:v>9712</c:v>
                </c:pt>
                <c:pt idx="14">
                  <c:v>#N/A</c:v>
                </c:pt>
              </c:numCache>
            </c:numRef>
          </c:val>
          <c:smooth val="0"/>
          <c:extLst>
            <c:ext xmlns:c16="http://schemas.microsoft.com/office/drawing/2014/chart" uri="{C3380CC4-5D6E-409C-BE32-E72D297353CC}">
              <c16:uniqueId val="{0000000B-D57F-411B-A3DB-A0973074D23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2648</c:v>
                </c:pt>
                <c:pt idx="1">
                  <c:v>2648</c:v>
                </c:pt>
                <c:pt idx="2">
                  <c:v>2648</c:v>
                </c:pt>
              </c:numCache>
            </c:numRef>
          </c:val>
          <c:extLst>
            <c:ext xmlns:c16="http://schemas.microsoft.com/office/drawing/2014/chart" uri="{C3380CC4-5D6E-409C-BE32-E72D297353CC}">
              <c16:uniqueId val="{00000000-725F-4D42-87BA-D030192A7C8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1435</c:v>
                </c:pt>
                <c:pt idx="1">
                  <c:v>970</c:v>
                </c:pt>
                <c:pt idx="2">
                  <c:v>1103</c:v>
                </c:pt>
              </c:numCache>
            </c:numRef>
          </c:val>
          <c:extLst>
            <c:ext xmlns:c16="http://schemas.microsoft.com/office/drawing/2014/chart" uri="{C3380CC4-5D6E-409C-BE32-E72D297353CC}">
              <c16:uniqueId val="{00000001-725F-4D42-87BA-D030192A7C8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4661</c:v>
                </c:pt>
                <c:pt idx="1">
                  <c:v>4785</c:v>
                </c:pt>
                <c:pt idx="2">
                  <c:v>4934</c:v>
                </c:pt>
              </c:numCache>
            </c:numRef>
          </c:val>
          <c:extLst>
            <c:ext xmlns:c16="http://schemas.microsoft.com/office/drawing/2014/chart" uri="{C3380CC4-5D6E-409C-BE32-E72D297353CC}">
              <c16:uniqueId val="{00000002-725F-4D42-87BA-D030192A7C8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76,413
74,748
1,449.83
44,769,191
43,219,130
1,152,644
25,626,437
47,591,635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当市の財政力指数は０．５</a:t>
          </a:r>
          <a:r>
            <a:rPr kumimoji="1" lang="ja-JP" altLang="en-US" sz="1000" b="0" i="0" baseline="0">
              <a:solidFill>
                <a:schemeClr val="dk1"/>
              </a:solidFill>
              <a:effectLst/>
              <a:latin typeface="+mn-lt"/>
              <a:ea typeface="+mn-ea"/>
              <a:cs typeface="+mn-cs"/>
            </a:rPr>
            <a:t>５</a:t>
          </a:r>
          <a:r>
            <a:rPr kumimoji="1" lang="ja-JP" altLang="ja-JP" sz="1000" b="0" i="0" baseline="0">
              <a:solidFill>
                <a:schemeClr val="dk1"/>
              </a:solidFill>
              <a:effectLst/>
              <a:latin typeface="+mn-lt"/>
              <a:ea typeface="+mn-ea"/>
              <a:cs typeface="+mn-cs"/>
            </a:rPr>
            <a:t>で、類似団体の平均（０．７</a:t>
          </a:r>
          <a:r>
            <a:rPr kumimoji="1" lang="ja-JP" altLang="en-US" sz="1000" b="0" i="0" baseline="0">
              <a:solidFill>
                <a:schemeClr val="dk1"/>
              </a:solidFill>
              <a:effectLst/>
              <a:latin typeface="+mn-lt"/>
              <a:ea typeface="+mn-ea"/>
              <a:cs typeface="+mn-cs"/>
            </a:rPr>
            <a:t>０</a:t>
          </a:r>
          <a:r>
            <a:rPr kumimoji="1" lang="ja-JP" altLang="ja-JP" sz="1000" b="0" i="0" baseline="0">
              <a:solidFill>
                <a:schemeClr val="dk1"/>
              </a:solidFill>
              <a:effectLst/>
              <a:latin typeface="+mn-lt"/>
              <a:ea typeface="+mn-ea"/>
              <a:cs typeface="+mn-cs"/>
            </a:rPr>
            <a:t>）や県内市町の平均（０．</a:t>
          </a:r>
          <a:r>
            <a:rPr kumimoji="1" lang="ja-JP" altLang="en-US" sz="1000" b="0" i="0" baseline="0">
              <a:solidFill>
                <a:schemeClr val="dk1"/>
              </a:solidFill>
              <a:effectLst/>
              <a:latin typeface="+mn-lt"/>
              <a:ea typeface="+mn-ea"/>
              <a:cs typeface="+mn-cs"/>
            </a:rPr>
            <a:t>６９</a:t>
          </a:r>
          <a:r>
            <a:rPr kumimoji="1" lang="ja-JP" altLang="ja-JP" sz="1000" b="0" i="0" baseline="0">
              <a:solidFill>
                <a:schemeClr val="dk1"/>
              </a:solidFill>
              <a:effectLst/>
              <a:latin typeface="+mn-lt"/>
              <a:ea typeface="+mn-ea"/>
              <a:cs typeface="+mn-cs"/>
            </a:rPr>
            <a:t>）を下回</a:t>
          </a:r>
          <a:r>
            <a:rPr kumimoji="1" lang="ja-JP" altLang="en-US" sz="1000" b="0" i="0" baseline="0">
              <a:solidFill>
                <a:schemeClr val="dk1"/>
              </a:solidFill>
              <a:effectLst/>
              <a:latin typeface="+mn-lt"/>
              <a:ea typeface="+mn-ea"/>
              <a:cs typeface="+mn-cs"/>
            </a:rPr>
            <a:t>っている。</a:t>
          </a:r>
          <a:r>
            <a:rPr kumimoji="1" lang="ja-JP" altLang="ja-JP" sz="1000" b="0" i="0" baseline="0">
              <a:solidFill>
                <a:schemeClr val="tx1">
                  <a:lumMod val="95000"/>
                  <a:lumOff val="5000"/>
                </a:schemeClr>
              </a:solidFill>
              <a:effectLst/>
              <a:latin typeface="+mn-lt"/>
              <a:ea typeface="+mn-ea"/>
              <a:cs typeface="+mn-cs"/>
            </a:rPr>
            <a:t>県内１４市中１３番目と低い位置にあり、合併特例債償還額の増加など、公債費の増加により前年度より０．０</a:t>
          </a:r>
          <a:r>
            <a:rPr kumimoji="1" lang="ja-JP" altLang="en-US" sz="1000" b="0" i="0" baseline="0">
              <a:solidFill>
                <a:schemeClr val="tx1">
                  <a:lumMod val="95000"/>
                  <a:lumOff val="5000"/>
                </a:schemeClr>
              </a:solidFill>
              <a:effectLst/>
              <a:latin typeface="+mn-lt"/>
              <a:ea typeface="+mn-ea"/>
              <a:cs typeface="+mn-cs"/>
            </a:rPr>
            <a:t>１</a:t>
          </a:r>
          <a:r>
            <a:rPr kumimoji="1" lang="ja-JP" altLang="ja-JP" sz="1000" b="0" i="0" baseline="0">
              <a:solidFill>
                <a:schemeClr val="tx1">
                  <a:lumMod val="95000"/>
                  <a:lumOff val="5000"/>
                </a:schemeClr>
              </a:solidFill>
              <a:effectLst/>
              <a:latin typeface="+mn-lt"/>
              <a:ea typeface="+mn-ea"/>
              <a:cs typeface="+mn-cs"/>
            </a:rPr>
            <a:t>ポイント悪化した。人口減少及び高齢化の進展に伴</a:t>
          </a:r>
          <a:r>
            <a:rPr kumimoji="1" lang="ja-JP" altLang="en-US" sz="1000" b="0" i="0" baseline="0">
              <a:solidFill>
                <a:schemeClr val="tx1">
                  <a:lumMod val="95000"/>
                  <a:lumOff val="5000"/>
                </a:schemeClr>
              </a:solidFill>
              <a:effectLst/>
              <a:latin typeface="+mn-lt"/>
              <a:ea typeface="+mn-ea"/>
              <a:cs typeface="+mn-cs"/>
            </a:rPr>
            <a:t>い、市民税の増加が</a:t>
          </a:r>
          <a:r>
            <a:rPr kumimoji="1" lang="ja-JP" altLang="ja-JP" sz="1000" b="0" i="0" baseline="0">
              <a:solidFill>
                <a:schemeClr val="tx1">
                  <a:lumMod val="95000"/>
                  <a:lumOff val="5000"/>
                </a:schemeClr>
              </a:solidFill>
              <a:effectLst/>
              <a:latin typeface="+mn-lt"/>
              <a:ea typeface="+mn-ea"/>
              <a:cs typeface="+mn-cs"/>
            </a:rPr>
            <a:t>見込めない中、</a:t>
          </a:r>
          <a:r>
            <a:rPr kumimoji="1" lang="ja-JP" altLang="en-US" sz="1000" b="0" i="0" baseline="0">
              <a:solidFill>
                <a:schemeClr val="tx1">
                  <a:lumMod val="95000"/>
                  <a:lumOff val="5000"/>
                </a:schemeClr>
              </a:solidFill>
              <a:effectLst/>
              <a:latin typeface="+mn-lt"/>
              <a:ea typeface="+mn-ea"/>
              <a:cs typeface="+mn-cs"/>
            </a:rPr>
            <a:t>課税客体の適正把握や徴収率の向上に加え、</a:t>
          </a:r>
          <a:r>
            <a:rPr kumimoji="1" lang="ja-JP" altLang="ja-JP" sz="1000" b="0" i="0" baseline="0">
              <a:solidFill>
                <a:schemeClr val="tx1">
                  <a:lumMod val="95000"/>
                  <a:lumOff val="5000"/>
                </a:schemeClr>
              </a:solidFill>
              <a:effectLst/>
              <a:latin typeface="+mn-lt"/>
              <a:ea typeface="+mn-ea"/>
              <a:cs typeface="+mn-cs"/>
            </a:rPr>
            <a:t>企業誘致</a:t>
          </a:r>
          <a:r>
            <a:rPr kumimoji="1" lang="ja-JP" altLang="en-US" sz="1000" b="0" i="0" baseline="0">
              <a:solidFill>
                <a:schemeClr val="tx1">
                  <a:lumMod val="95000"/>
                  <a:lumOff val="5000"/>
                </a:schemeClr>
              </a:solidFill>
              <a:effectLst/>
              <a:latin typeface="+mn-lt"/>
              <a:ea typeface="+mn-ea"/>
              <a:cs typeface="+mn-cs"/>
            </a:rPr>
            <a:t>の</a:t>
          </a:r>
          <a:r>
            <a:rPr kumimoji="1" lang="ja-JP" altLang="ja-JP" sz="1000" b="0" i="0" baseline="0">
              <a:solidFill>
                <a:schemeClr val="tx1">
                  <a:lumMod val="95000"/>
                  <a:lumOff val="5000"/>
                </a:schemeClr>
              </a:solidFill>
              <a:effectLst/>
              <a:latin typeface="+mn-lt"/>
              <a:ea typeface="+mn-ea"/>
              <a:cs typeface="+mn-cs"/>
            </a:rPr>
            <a:t>推進</a:t>
          </a:r>
          <a:r>
            <a:rPr kumimoji="1" lang="ja-JP" altLang="en-US" sz="1000" b="0" i="0" baseline="0">
              <a:solidFill>
                <a:schemeClr val="tx1">
                  <a:lumMod val="95000"/>
                  <a:lumOff val="5000"/>
                </a:schemeClr>
              </a:solidFill>
              <a:effectLst/>
              <a:latin typeface="+mn-lt"/>
              <a:ea typeface="+mn-ea"/>
              <a:cs typeface="+mn-cs"/>
            </a:rPr>
            <a:t>や</a:t>
          </a:r>
          <a:r>
            <a:rPr kumimoji="1" lang="ja-JP" altLang="ja-JP" sz="1000" b="0" i="0" baseline="0">
              <a:solidFill>
                <a:schemeClr val="tx1">
                  <a:lumMod val="95000"/>
                  <a:lumOff val="5000"/>
                </a:schemeClr>
              </a:solidFill>
              <a:effectLst/>
              <a:latin typeface="+mn-lt"/>
              <a:ea typeface="+mn-ea"/>
              <a:cs typeface="+mn-cs"/>
            </a:rPr>
            <a:t>雇用の確保</a:t>
          </a:r>
          <a:r>
            <a:rPr kumimoji="1" lang="ja-JP" altLang="en-US" sz="1000" b="0" i="0" baseline="0">
              <a:solidFill>
                <a:schemeClr val="tx1">
                  <a:lumMod val="95000"/>
                  <a:lumOff val="5000"/>
                </a:schemeClr>
              </a:solidFill>
              <a:effectLst/>
              <a:latin typeface="+mn-lt"/>
              <a:ea typeface="+mn-ea"/>
              <a:cs typeface="+mn-cs"/>
            </a:rPr>
            <a:t>による産業振興により、</a:t>
          </a:r>
          <a:r>
            <a:rPr kumimoji="1" lang="ja-JP" altLang="ja-JP" sz="1000" b="0" i="0" baseline="0">
              <a:solidFill>
                <a:schemeClr val="tx1">
                  <a:lumMod val="95000"/>
                  <a:lumOff val="5000"/>
                </a:schemeClr>
              </a:solidFill>
              <a:effectLst/>
              <a:latin typeface="+mn-lt"/>
              <a:ea typeface="+mn-ea"/>
              <a:cs typeface="+mn-cs"/>
            </a:rPr>
            <a:t>収入の確保に努めていくとともに、借入額の抑制による公債費削減等により財政力向上を図っていく。</a:t>
          </a:r>
          <a:endParaRPr lang="ja-JP" altLang="ja-JP" sz="1000">
            <a:solidFill>
              <a:schemeClr val="tx1">
                <a:lumMod val="95000"/>
                <a:lumOff val="5000"/>
              </a:schemeClr>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115358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676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95250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75142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072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34925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ja-JP" altLang="ja-JP" sz="1000">
              <a:solidFill>
                <a:schemeClr val="tx1">
                  <a:lumMod val="95000"/>
                  <a:lumOff val="5000"/>
                </a:schemeClr>
              </a:solidFill>
              <a:effectLst/>
              <a:latin typeface="+mn-lt"/>
              <a:ea typeface="+mn-ea"/>
              <a:cs typeface="+mn-cs"/>
            </a:rPr>
            <a:t>当市の経常収支比率は９</a:t>
          </a:r>
          <a:r>
            <a:rPr kumimoji="1" lang="ja-JP" altLang="en-US" sz="1000">
              <a:solidFill>
                <a:schemeClr val="tx1">
                  <a:lumMod val="95000"/>
                  <a:lumOff val="5000"/>
                </a:schemeClr>
              </a:solidFill>
              <a:effectLst/>
              <a:latin typeface="+mn-lt"/>
              <a:ea typeface="+mn-ea"/>
              <a:cs typeface="+mn-cs"/>
            </a:rPr>
            <a:t>８</a:t>
          </a:r>
          <a:r>
            <a:rPr kumimoji="1" lang="ja-JP" altLang="ja-JP" sz="1000">
              <a:solidFill>
                <a:schemeClr val="tx1">
                  <a:lumMod val="95000"/>
                  <a:lumOff val="5000"/>
                </a:schemeClr>
              </a:solidFill>
              <a:effectLst/>
              <a:latin typeface="+mn-lt"/>
              <a:ea typeface="+mn-ea"/>
              <a:cs typeface="+mn-cs"/>
            </a:rPr>
            <a:t>．</a:t>
          </a:r>
          <a:r>
            <a:rPr kumimoji="1" lang="ja-JP" altLang="en-US" sz="1000">
              <a:solidFill>
                <a:schemeClr val="tx1">
                  <a:lumMod val="95000"/>
                  <a:lumOff val="5000"/>
                </a:schemeClr>
              </a:solidFill>
              <a:effectLst/>
              <a:latin typeface="+mn-lt"/>
              <a:ea typeface="+mn-ea"/>
              <a:cs typeface="+mn-cs"/>
            </a:rPr>
            <a:t>６</a:t>
          </a:r>
          <a:r>
            <a:rPr kumimoji="1" lang="ja-JP" altLang="ja-JP" sz="1000">
              <a:solidFill>
                <a:schemeClr val="tx1">
                  <a:lumMod val="95000"/>
                  <a:lumOff val="5000"/>
                </a:schemeClr>
              </a:solidFill>
              <a:effectLst/>
              <a:latin typeface="+mn-lt"/>
              <a:ea typeface="+mn-ea"/>
              <a:cs typeface="+mn-cs"/>
            </a:rPr>
            <a:t>％と、前年から</a:t>
          </a:r>
          <a:r>
            <a:rPr kumimoji="1" lang="ja-JP" altLang="en-US" sz="1000">
              <a:solidFill>
                <a:schemeClr val="tx1">
                  <a:lumMod val="95000"/>
                  <a:lumOff val="5000"/>
                </a:schemeClr>
              </a:solidFill>
              <a:effectLst/>
              <a:latin typeface="+mn-lt"/>
              <a:ea typeface="+mn-ea"/>
              <a:cs typeface="+mn-cs"/>
            </a:rPr>
            <a:t>１</a:t>
          </a:r>
          <a:r>
            <a:rPr kumimoji="1" lang="ja-JP" altLang="ja-JP" sz="1000">
              <a:solidFill>
                <a:schemeClr val="tx1">
                  <a:lumMod val="95000"/>
                  <a:lumOff val="5000"/>
                </a:schemeClr>
              </a:solidFill>
              <a:effectLst/>
              <a:latin typeface="+mn-lt"/>
              <a:ea typeface="+mn-ea"/>
              <a:cs typeface="+mn-cs"/>
            </a:rPr>
            <a:t>．</a:t>
          </a:r>
          <a:r>
            <a:rPr kumimoji="1" lang="ja-JP" altLang="en-US" sz="1000">
              <a:solidFill>
                <a:schemeClr val="tx1">
                  <a:lumMod val="95000"/>
                  <a:lumOff val="5000"/>
                </a:schemeClr>
              </a:solidFill>
              <a:effectLst/>
              <a:latin typeface="+mn-lt"/>
              <a:ea typeface="+mn-ea"/>
              <a:cs typeface="+mn-cs"/>
            </a:rPr>
            <a:t>３</a:t>
          </a:r>
          <a:r>
            <a:rPr kumimoji="1" lang="ja-JP" altLang="ja-JP" sz="1000">
              <a:solidFill>
                <a:schemeClr val="tx1">
                  <a:lumMod val="95000"/>
                  <a:lumOff val="5000"/>
                </a:schemeClr>
              </a:solidFill>
              <a:effectLst/>
              <a:latin typeface="+mn-lt"/>
              <a:ea typeface="+mn-ea"/>
              <a:cs typeface="+mn-cs"/>
            </a:rPr>
            <a:t>ポイント上昇、類似団体と比較して依然として高い状況にある。</a:t>
          </a:r>
          <a:endParaRPr lang="ja-JP" altLang="ja-JP" sz="1000">
            <a:solidFill>
              <a:schemeClr val="tx1">
                <a:lumMod val="95000"/>
                <a:lumOff val="5000"/>
              </a:schemeClr>
            </a:solidFill>
            <a:effectLst/>
          </a:endParaRPr>
        </a:p>
        <a:p>
          <a:r>
            <a:rPr kumimoji="1" lang="ja-JP" altLang="ja-JP" sz="1000">
              <a:solidFill>
                <a:schemeClr val="tx1">
                  <a:lumMod val="95000"/>
                  <a:lumOff val="5000"/>
                </a:schemeClr>
              </a:solidFill>
              <a:effectLst/>
              <a:latin typeface="+mn-lt"/>
              <a:ea typeface="+mn-ea"/>
              <a:cs typeface="+mn-cs"/>
            </a:rPr>
            <a:t>　</a:t>
          </a:r>
          <a:r>
            <a:rPr kumimoji="1" lang="ja-JP" altLang="en-US" sz="1000">
              <a:solidFill>
                <a:schemeClr val="tx1">
                  <a:lumMod val="95000"/>
                  <a:lumOff val="5000"/>
                </a:schemeClr>
              </a:solidFill>
              <a:effectLst/>
              <a:latin typeface="+mn-lt"/>
              <a:ea typeface="+mn-ea"/>
              <a:cs typeface="+mn-cs"/>
            </a:rPr>
            <a:t>その</a:t>
          </a:r>
          <a:r>
            <a:rPr kumimoji="1" lang="ja-JP" altLang="ja-JP" sz="1000">
              <a:solidFill>
                <a:schemeClr val="tx1">
                  <a:lumMod val="95000"/>
                  <a:lumOff val="5000"/>
                </a:schemeClr>
              </a:solidFill>
              <a:effectLst/>
              <a:latin typeface="+mn-lt"/>
              <a:ea typeface="+mn-ea"/>
              <a:cs typeface="+mn-cs"/>
            </a:rPr>
            <a:t>主な要因は、市税収入</a:t>
          </a:r>
          <a:r>
            <a:rPr kumimoji="1" lang="ja-JP" altLang="en-US" sz="1000">
              <a:solidFill>
                <a:schemeClr val="tx1">
                  <a:lumMod val="95000"/>
                  <a:lumOff val="5000"/>
                </a:schemeClr>
              </a:solidFill>
              <a:effectLst/>
              <a:latin typeface="+mn-lt"/>
              <a:ea typeface="+mn-ea"/>
              <a:cs typeface="+mn-cs"/>
            </a:rPr>
            <a:t>、</a:t>
          </a:r>
          <a:r>
            <a:rPr kumimoji="1" lang="ja-JP" altLang="ja-JP" sz="1000">
              <a:solidFill>
                <a:schemeClr val="tx1">
                  <a:lumMod val="95000"/>
                  <a:lumOff val="5000"/>
                </a:schemeClr>
              </a:solidFill>
              <a:effectLst/>
              <a:latin typeface="+mn-lt"/>
              <a:ea typeface="+mn-ea"/>
              <a:cs typeface="+mn-cs"/>
            </a:rPr>
            <a:t>地方交付税は増加したものの、物価高騰</a:t>
          </a:r>
          <a:r>
            <a:rPr kumimoji="1" lang="ja-JP" altLang="en-US" sz="1000">
              <a:solidFill>
                <a:schemeClr val="tx1">
                  <a:lumMod val="95000"/>
                  <a:lumOff val="5000"/>
                </a:schemeClr>
              </a:solidFill>
              <a:effectLst/>
              <a:latin typeface="+mn-lt"/>
              <a:ea typeface="+mn-ea"/>
              <a:cs typeface="+mn-cs"/>
            </a:rPr>
            <a:t>や賃上げの影響により、公共施設の維持管理</a:t>
          </a:r>
          <a:r>
            <a:rPr kumimoji="1" lang="ja-JP" altLang="ja-JP" sz="1000">
              <a:solidFill>
                <a:schemeClr val="tx1">
                  <a:lumMod val="95000"/>
                  <a:lumOff val="5000"/>
                </a:schemeClr>
              </a:solidFill>
              <a:effectLst/>
              <a:latin typeface="+mn-lt"/>
              <a:ea typeface="+mn-ea"/>
              <a:cs typeface="+mn-cs"/>
            </a:rPr>
            <a:t>などの経常経費が増加したことによるところが大きい。</a:t>
          </a:r>
          <a:r>
            <a:rPr kumimoji="1" lang="ja-JP" altLang="en-US" sz="1000">
              <a:solidFill>
                <a:schemeClr val="tx1">
                  <a:lumMod val="95000"/>
                  <a:lumOff val="5000"/>
                </a:schemeClr>
              </a:solidFill>
              <a:effectLst/>
              <a:latin typeface="+mn-lt"/>
              <a:ea typeface="+mn-ea"/>
              <a:cs typeface="+mn-cs"/>
            </a:rPr>
            <a:t>また、</a:t>
          </a:r>
          <a:r>
            <a:rPr kumimoji="1" lang="ja-JP" altLang="ja-JP" sz="1000">
              <a:solidFill>
                <a:schemeClr val="tx1">
                  <a:lumMod val="95000"/>
                  <a:lumOff val="5000"/>
                </a:schemeClr>
              </a:solidFill>
              <a:effectLst/>
              <a:latin typeface="+mn-lt"/>
              <a:ea typeface="+mn-ea"/>
              <a:cs typeface="+mn-cs"/>
            </a:rPr>
            <a:t>合併に伴い増大した職員数</a:t>
          </a:r>
          <a:r>
            <a:rPr kumimoji="1" lang="ja-JP" altLang="en-US" sz="1000">
              <a:solidFill>
                <a:schemeClr val="tx1">
                  <a:lumMod val="95000"/>
                  <a:lumOff val="5000"/>
                </a:schemeClr>
              </a:solidFill>
              <a:effectLst/>
              <a:latin typeface="+mn-lt"/>
              <a:ea typeface="+mn-ea"/>
              <a:cs typeface="+mn-cs"/>
            </a:rPr>
            <a:t>の</a:t>
          </a:r>
          <a:r>
            <a:rPr kumimoji="1" lang="ja-JP" altLang="ja-JP" sz="1000">
              <a:solidFill>
                <a:schemeClr val="tx1">
                  <a:lumMod val="95000"/>
                  <a:lumOff val="5000"/>
                </a:schemeClr>
              </a:solidFill>
              <a:effectLst/>
              <a:latin typeface="+mn-lt"/>
              <a:ea typeface="+mn-ea"/>
              <a:cs typeface="+mn-cs"/>
            </a:rPr>
            <a:t>適正化等を進めてきたが、会計年度任用職員</a:t>
          </a:r>
          <a:r>
            <a:rPr kumimoji="1" lang="ja-JP" altLang="en-US" sz="1000">
              <a:solidFill>
                <a:schemeClr val="tx1">
                  <a:lumMod val="95000"/>
                  <a:lumOff val="5000"/>
                </a:schemeClr>
              </a:solidFill>
              <a:effectLst/>
              <a:latin typeface="+mn-lt"/>
              <a:ea typeface="+mn-ea"/>
              <a:cs typeface="+mn-cs"/>
            </a:rPr>
            <a:t>を含め、</a:t>
          </a:r>
          <a:r>
            <a:rPr kumimoji="1" lang="ja-JP" altLang="ja-JP" sz="1000">
              <a:solidFill>
                <a:schemeClr val="tx1">
                  <a:lumMod val="95000"/>
                  <a:lumOff val="5000"/>
                </a:schemeClr>
              </a:solidFill>
              <a:effectLst/>
              <a:latin typeface="+mn-lt"/>
              <a:ea typeface="+mn-ea"/>
              <a:cs typeface="+mn-cs"/>
            </a:rPr>
            <a:t>経常経費に占める人件費の割合が依然として高いこと、公債費が減少傾向に転じたものの類似団体に比べ</a:t>
          </a:r>
          <a:r>
            <a:rPr kumimoji="1" lang="ja-JP" altLang="en-US" sz="1000">
              <a:solidFill>
                <a:schemeClr val="tx1">
                  <a:lumMod val="95000"/>
                  <a:lumOff val="5000"/>
                </a:schemeClr>
              </a:solidFill>
              <a:effectLst/>
              <a:latin typeface="+mn-lt"/>
              <a:ea typeface="+mn-ea"/>
              <a:cs typeface="+mn-cs"/>
            </a:rPr>
            <a:t>多額である</a:t>
          </a:r>
          <a:r>
            <a:rPr kumimoji="1" lang="ja-JP" altLang="ja-JP" sz="1000">
              <a:solidFill>
                <a:schemeClr val="tx1">
                  <a:lumMod val="95000"/>
                  <a:lumOff val="5000"/>
                </a:schemeClr>
              </a:solidFill>
              <a:effectLst/>
              <a:latin typeface="+mn-lt"/>
              <a:ea typeface="+mn-ea"/>
              <a:cs typeface="+mn-cs"/>
            </a:rPr>
            <a:t>こと</a:t>
          </a:r>
          <a:r>
            <a:rPr kumimoji="1" lang="ja-JP" altLang="en-US" sz="1000">
              <a:solidFill>
                <a:schemeClr val="tx1">
                  <a:lumMod val="95000"/>
                  <a:lumOff val="5000"/>
                </a:schemeClr>
              </a:solidFill>
              <a:effectLst/>
              <a:latin typeface="+mn-lt"/>
              <a:ea typeface="+mn-ea"/>
              <a:cs typeface="+mn-cs"/>
            </a:rPr>
            <a:t>が影響している。</a:t>
          </a:r>
          <a:endParaRPr lang="ja-JP" altLang="ja-JP" sz="1000">
            <a:solidFill>
              <a:schemeClr val="tx1">
                <a:lumMod val="95000"/>
                <a:lumOff val="5000"/>
              </a:schemeClr>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104648</xdr:rowOff>
    </xdr:from>
    <xdr:to>
      <xdr:col>23</xdr:col>
      <xdr:colOff>133350</xdr:colOff>
      <xdr:row>63</xdr:row>
      <xdr:rowOff>167386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905998"/>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58928</xdr:rowOff>
    </xdr:from>
    <xdr:to>
      <xdr:col>19</xdr:col>
      <xdr:colOff>133350</xdr:colOff>
      <xdr:row>63</xdr:row>
      <xdr:rowOff>104648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88828"/>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58928</xdr:rowOff>
    </xdr:from>
    <xdr:to>
      <xdr:col>15</xdr:col>
      <xdr:colOff>82550</xdr:colOff>
      <xdr:row>63</xdr:row>
      <xdr:rowOff>138430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88828"/>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138430</xdr:rowOff>
    </xdr:from>
    <xdr:to>
      <xdr:col>11</xdr:col>
      <xdr:colOff>31750</xdr:colOff>
      <xdr:row>64</xdr:row>
      <xdr:rowOff>73152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93978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88663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9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53848</xdr:rowOff>
    </xdr:from>
    <xdr:to>
      <xdr:col>19</xdr:col>
      <xdr:colOff>184150</xdr:colOff>
      <xdr:row>63</xdr:row>
      <xdr:rowOff>155448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140225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4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8128</xdr:rowOff>
    </xdr:from>
    <xdr:to>
      <xdr:col>15</xdr:col>
      <xdr:colOff>133350</xdr:colOff>
      <xdr:row>62</xdr:row>
      <xdr:rowOff>109728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94505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22352</xdr:rowOff>
    </xdr:from>
    <xdr:to>
      <xdr:col>7</xdr:col>
      <xdr:colOff>31750</xdr:colOff>
      <xdr:row>64</xdr:row>
      <xdr:rowOff>123952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108729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rgbClr val="FF0000"/>
              </a:solidFill>
              <a:effectLst/>
              <a:latin typeface="+mn-lt"/>
              <a:ea typeface="+mn-ea"/>
              <a:cs typeface="+mn-cs"/>
            </a:rPr>
            <a:t>　</a:t>
          </a:r>
          <a:r>
            <a:rPr kumimoji="1" lang="ja-JP" altLang="ja-JP" sz="1000" b="0" i="0" baseline="0">
              <a:solidFill>
                <a:schemeClr val="tx1"/>
              </a:solidFill>
              <a:effectLst/>
              <a:latin typeface="+mn-lt"/>
              <a:ea typeface="+mn-ea"/>
              <a:cs typeface="+mn-cs"/>
            </a:rPr>
            <a:t>当市の人口１人当たり人件費・物件費等の決算額は</a:t>
          </a:r>
          <a:r>
            <a:rPr kumimoji="1" lang="ja-JP" altLang="en-US" sz="1000" b="0" i="0" baseline="0">
              <a:solidFill>
                <a:schemeClr val="tx1"/>
              </a:solidFill>
              <a:effectLst/>
              <a:latin typeface="+mn-lt"/>
              <a:ea typeface="+mn-ea"/>
              <a:cs typeface="+mn-cs"/>
            </a:rPr>
            <a:t>、</a:t>
          </a:r>
          <a:r>
            <a:rPr kumimoji="1" lang="ja-JP" altLang="ja-JP" sz="1000" b="0" i="0" baseline="0">
              <a:solidFill>
                <a:schemeClr val="tx1"/>
              </a:solidFill>
              <a:effectLst/>
              <a:latin typeface="+mn-lt"/>
              <a:ea typeface="+mn-ea"/>
              <a:cs typeface="+mn-cs"/>
            </a:rPr>
            <a:t>２</a:t>
          </a:r>
          <a:r>
            <a:rPr kumimoji="1" lang="ja-JP" altLang="en-US" sz="1000" b="0" i="0" baseline="0">
              <a:solidFill>
                <a:schemeClr val="tx1"/>
              </a:solidFill>
              <a:effectLst/>
              <a:latin typeface="+mn-lt"/>
              <a:ea typeface="+mn-ea"/>
              <a:cs typeface="+mn-cs"/>
            </a:rPr>
            <a:t>０８</a:t>
          </a:r>
          <a:r>
            <a:rPr kumimoji="1" lang="ja-JP" altLang="ja-JP" sz="1000" b="0" i="0" baseline="0">
              <a:solidFill>
                <a:schemeClr val="tx1"/>
              </a:solidFill>
              <a:effectLst/>
              <a:latin typeface="+mn-lt"/>
              <a:ea typeface="+mn-ea"/>
              <a:cs typeface="+mn-cs"/>
            </a:rPr>
            <a:t>，</a:t>
          </a:r>
          <a:r>
            <a:rPr kumimoji="1" lang="ja-JP" altLang="en-US" sz="1000" b="0" i="0" baseline="0">
              <a:solidFill>
                <a:schemeClr val="tx1"/>
              </a:solidFill>
              <a:effectLst/>
              <a:latin typeface="+mn-lt"/>
              <a:ea typeface="+mn-ea"/>
              <a:cs typeface="+mn-cs"/>
            </a:rPr>
            <a:t>０１６</a:t>
          </a:r>
          <a:r>
            <a:rPr kumimoji="1" lang="ja-JP" altLang="ja-JP" sz="1000" b="0" i="0" baseline="0">
              <a:solidFill>
                <a:schemeClr val="tx1"/>
              </a:solidFill>
              <a:effectLst/>
              <a:latin typeface="+mn-lt"/>
              <a:ea typeface="+mn-ea"/>
              <a:cs typeface="+mn-cs"/>
            </a:rPr>
            <a:t>円</a:t>
          </a:r>
          <a:r>
            <a:rPr kumimoji="1" lang="ja-JP" altLang="en-US" sz="1000" b="0" i="0" baseline="0">
              <a:solidFill>
                <a:schemeClr val="tx1"/>
              </a:solidFill>
              <a:effectLst/>
              <a:latin typeface="+mn-lt"/>
              <a:ea typeface="+mn-ea"/>
              <a:cs typeface="+mn-cs"/>
            </a:rPr>
            <a:t>と</a:t>
          </a:r>
          <a:r>
            <a:rPr kumimoji="1" lang="ja-JP" altLang="ja-JP" sz="1000" b="0" i="0" baseline="0">
              <a:solidFill>
                <a:schemeClr val="tx1"/>
              </a:solidFill>
              <a:effectLst/>
              <a:latin typeface="+mn-lt"/>
              <a:ea typeface="+mn-ea"/>
              <a:cs typeface="+mn-cs"/>
            </a:rPr>
            <a:t>、類似団体の平均（１３６，</a:t>
          </a:r>
          <a:r>
            <a:rPr kumimoji="1" lang="ja-JP" altLang="en-US" sz="1000" b="0" i="0" baseline="0">
              <a:solidFill>
                <a:schemeClr val="tx1"/>
              </a:solidFill>
              <a:effectLst/>
              <a:latin typeface="+mn-lt"/>
              <a:ea typeface="+mn-ea"/>
              <a:cs typeface="+mn-cs"/>
            </a:rPr>
            <a:t>３３３</a:t>
          </a:r>
          <a:r>
            <a:rPr kumimoji="1" lang="ja-JP" altLang="ja-JP" sz="1000" b="0" i="0" baseline="0">
              <a:solidFill>
                <a:schemeClr val="tx1"/>
              </a:solidFill>
              <a:effectLst/>
              <a:latin typeface="+mn-lt"/>
              <a:ea typeface="+mn-ea"/>
              <a:cs typeface="+mn-cs"/>
            </a:rPr>
            <a:t>円）や県内市町の平均（１３</a:t>
          </a:r>
          <a:r>
            <a:rPr kumimoji="1" lang="ja-JP" altLang="en-US" sz="1000" b="0" i="0" baseline="0">
              <a:solidFill>
                <a:schemeClr val="tx1"/>
              </a:solidFill>
              <a:effectLst/>
              <a:latin typeface="+mn-lt"/>
              <a:ea typeface="+mn-ea"/>
              <a:cs typeface="+mn-cs"/>
            </a:rPr>
            <a:t>７</a:t>
          </a:r>
          <a:r>
            <a:rPr kumimoji="1" lang="ja-JP" altLang="ja-JP" sz="1000" b="0" i="0" baseline="0">
              <a:solidFill>
                <a:schemeClr val="tx1"/>
              </a:solidFill>
              <a:effectLst/>
              <a:latin typeface="+mn-lt"/>
              <a:ea typeface="+mn-ea"/>
              <a:cs typeface="+mn-cs"/>
            </a:rPr>
            <a:t>，</a:t>
          </a:r>
          <a:r>
            <a:rPr kumimoji="1" lang="ja-JP" altLang="en-US" sz="1000" b="0" i="0" baseline="0">
              <a:solidFill>
                <a:schemeClr val="tx1"/>
              </a:solidFill>
              <a:effectLst/>
              <a:latin typeface="+mn-lt"/>
              <a:ea typeface="+mn-ea"/>
              <a:cs typeface="+mn-cs"/>
            </a:rPr>
            <a:t>９１１</a:t>
          </a:r>
          <a:r>
            <a:rPr kumimoji="1" lang="ja-JP" altLang="ja-JP" sz="1000" b="0" i="0" baseline="0">
              <a:solidFill>
                <a:schemeClr val="tx1"/>
              </a:solidFill>
              <a:effectLst/>
              <a:latin typeface="+mn-lt"/>
              <a:ea typeface="+mn-ea"/>
              <a:cs typeface="+mn-cs"/>
            </a:rPr>
            <a:t>円）をともに大きく上回っている。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その</a:t>
          </a:r>
          <a:r>
            <a:rPr kumimoji="1" lang="ja-JP" altLang="en-US" sz="1000" b="0" i="0" baseline="0">
              <a:solidFill>
                <a:schemeClr val="dk1"/>
              </a:solidFill>
              <a:effectLst/>
              <a:latin typeface="+mn-lt"/>
              <a:ea typeface="+mn-ea"/>
              <a:cs typeface="+mn-cs"/>
            </a:rPr>
            <a:t>要因</a:t>
          </a:r>
          <a:r>
            <a:rPr kumimoji="1" lang="ja-JP" altLang="ja-JP" sz="1000" b="0" i="0" baseline="0">
              <a:solidFill>
                <a:schemeClr val="dk1"/>
              </a:solidFill>
              <a:effectLst/>
              <a:latin typeface="+mn-lt"/>
              <a:ea typeface="+mn-ea"/>
              <a:cs typeface="+mn-cs"/>
            </a:rPr>
            <a:t>は、広域圏の合併により一部事務組合の事業を引き継ぎ、単独自治体として消防事業を実施していることや、市域が広いため居住地や観光施設が点在し、分散型の消防防災体制を整える必要があ</a:t>
          </a:r>
          <a:r>
            <a:rPr kumimoji="1" lang="ja-JP" altLang="en-US" sz="1000" b="0" i="0" baseline="0">
              <a:solidFill>
                <a:schemeClr val="dk1"/>
              </a:solidFill>
              <a:effectLst/>
              <a:latin typeface="+mn-lt"/>
              <a:ea typeface="+mn-ea"/>
              <a:cs typeface="+mn-cs"/>
            </a:rPr>
            <a:t>ることから</a:t>
          </a:r>
          <a:r>
            <a:rPr kumimoji="1" lang="ja-JP" altLang="ja-JP" sz="1000" b="0" i="0" baseline="0">
              <a:solidFill>
                <a:schemeClr val="dk1"/>
              </a:solidFill>
              <a:effectLst/>
              <a:latin typeface="+mn-lt"/>
              <a:ea typeface="+mn-ea"/>
              <a:cs typeface="+mn-cs"/>
            </a:rPr>
            <a:t>、類似団体と比較して消防関係職員が多いことなどが挙げられる。引き続き、職員定員適正化計画に</a:t>
          </a:r>
          <a:r>
            <a:rPr kumimoji="1" lang="ja-JP" altLang="en-US" sz="1000" b="0" i="0" baseline="0">
              <a:solidFill>
                <a:schemeClr val="dk1"/>
              </a:solidFill>
              <a:effectLst/>
              <a:latin typeface="+mn-lt"/>
              <a:ea typeface="+mn-ea"/>
              <a:cs typeface="+mn-cs"/>
            </a:rPr>
            <a:t>基づき人件費を抑制を図る</a:t>
          </a:r>
          <a:r>
            <a:rPr kumimoji="1" lang="ja-JP" altLang="ja-JP" sz="1000" b="0" i="0" baseline="0">
              <a:solidFill>
                <a:schemeClr val="dk1"/>
              </a:solidFill>
              <a:effectLst/>
              <a:latin typeface="+mn-lt"/>
              <a:ea typeface="+mn-ea"/>
              <a:cs typeface="+mn-cs"/>
            </a:rPr>
            <a:t>とともに、公共施設</a:t>
          </a:r>
          <a:r>
            <a:rPr kumimoji="1" lang="ja-JP" altLang="en-US" sz="1000" b="0" i="0" baseline="0">
              <a:solidFill>
                <a:schemeClr val="dk1"/>
              </a:solidFill>
              <a:effectLst/>
              <a:latin typeface="+mn-lt"/>
              <a:ea typeface="+mn-ea"/>
              <a:cs typeface="+mn-cs"/>
            </a:rPr>
            <a:t>マネジメントの推進など</a:t>
          </a:r>
          <a:r>
            <a:rPr kumimoji="1" lang="ja-JP" altLang="ja-JP" sz="1000" b="0" i="0" baseline="0">
              <a:solidFill>
                <a:schemeClr val="dk1"/>
              </a:solidFill>
              <a:effectLst/>
              <a:latin typeface="+mn-lt"/>
              <a:ea typeface="+mn-ea"/>
              <a:cs typeface="+mn-cs"/>
            </a:rPr>
            <a:t>によ</a:t>
          </a:r>
          <a:r>
            <a:rPr kumimoji="1" lang="ja-JP" altLang="en-US" sz="1000" b="0" i="0" baseline="0">
              <a:solidFill>
                <a:schemeClr val="dk1"/>
              </a:solidFill>
              <a:effectLst/>
              <a:latin typeface="+mn-lt"/>
              <a:ea typeface="+mn-ea"/>
              <a:cs typeface="+mn-cs"/>
            </a:rPr>
            <a:t>り物件費を</a:t>
          </a:r>
          <a:r>
            <a:rPr kumimoji="1" lang="ja-JP" altLang="ja-JP" sz="1000" b="0" i="0" baseline="0">
              <a:solidFill>
                <a:schemeClr val="dk1"/>
              </a:solidFill>
              <a:effectLst/>
              <a:latin typeface="+mn-lt"/>
              <a:ea typeface="+mn-ea"/>
              <a:cs typeface="+mn-cs"/>
            </a:rPr>
            <a:t>削減</a:t>
          </a:r>
          <a:r>
            <a:rPr kumimoji="1" lang="ja-JP" altLang="en-US" sz="1000" b="0" i="0" baseline="0">
              <a:solidFill>
                <a:schemeClr val="dk1"/>
              </a:solidFill>
              <a:effectLst/>
              <a:latin typeface="+mn-lt"/>
              <a:ea typeface="+mn-ea"/>
              <a:cs typeface="+mn-cs"/>
            </a:rPr>
            <a:t>していく。</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7520</xdr:rowOff>
    </xdr:from>
    <xdr:to>
      <xdr:col>23</xdr:col>
      <xdr:colOff>133350</xdr:colOff>
      <xdr:row>87</xdr:row>
      <xdr:rowOff>31776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923670"/>
          <a:ext cx="838200" cy="2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138613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26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54383</xdr:rowOff>
    </xdr:from>
    <xdr:to>
      <xdr:col>19</xdr:col>
      <xdr:colOff>133350</xdr:colOff>
      <xdr:row>87</xdr:row>
      <xdr:rowOff>31776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799083"/>
          <a:ext cx="889000" cy="14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64874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5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147931</xdr:rowOff>
    </xdr:from>
    <xdr:to>
      <xdr:col>15</xdr:col>
      <xdr:colOff>82550</xdr:colOff>
      <xdr:row>86</xdr:row>
      <xdr:rowOff>54383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721181"/>
          <a:ext cx="889000" cy="7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26816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1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99854</xdr:rowOff>
    </xdr:from>
    <xdr:to>
      <xdr:col>11</xdr:col>
      <xdr:colOff>31750</xdr:colOff>
      <xdr:row>85</xdr:row>
      <xdr:rowOff>147931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673104"/>
          <a:ext cx="889000" cy="4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120192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10517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128170</xdr:rowOff>
    </xdr:from>
    <xdr:to>
      <xdr:col>23</xdr:col>
      <xdr:colOff>184150</xdr:colOff>
      <xdr:row>87</xdr:row>
      <xdr:rowOff>58320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8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100247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844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152426</xdr:rowOff>
    </xdr:from>
    <xdr:to>
      <xdr:col>19</xdr:col>
      <xdr:colOff>184150</xdr:colOff>
      <xdr:row>87</xdr:row>
      <xdr:rowOff>82576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89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67353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983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3583</xdr:rowOff>
    </xdr:from>
    <xdr:to>
      <xdr:col>15</xdr:col>
      <xdr:colOff>133350</xdr:colOff>
      <xdr:row>86</xdr:row>
      <xdr:rowOff>105183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74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89960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834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97131</xdr:rowOff>
    </xdr:from>
    <xdr:to>
      <xdr:col>11</xdr:col>
      <xdr:colOff>82550</xdr:colOff>
      <xdr:row>86</xdr:row>
      <xdr:rowOff>27281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67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12058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756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49054</xdr:rowOff>
    </xdr:from>
    <xdr:to>
      <xdr:col>7</xdr:col>
      <xdr:colOff>31750</xdr:colOff>
      <xdr:row>85</xdr:row>
      <xdr:rowOff>150654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62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135431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70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ラスパイレス指数は、平成２０年度以降、概ね横ばい（国家公務員の時限的な給与改定特例法による措置がないとした場合）で推移している。これまで、５５歳以上の原則昇給停止や昇格制度の見直し、現給保障制度の段階的廃止など国と同等の措置を行うことにより、全国市平均とほぼ同水準を維持している。より一層の給与の適正化を図るとともに人件費の縮減に</a:t>
          </a:r>
          <a:r>
            <a:rPr lang="ja-JP" altLang="ja-JP" sz="1000">
              <a:solidFill>
                <a:schemeClr val="dk1"/>
              </a:solidFill>
              <a:effectLst/>
              <a:latin typeface="+mn-lt"/>
              <a:ea typeface="+mn-ea"/>
              <a:cs typeface="+mn-cs"/>
            </a:rPr>
            <a:t>努めていく。</a:t>
          </a:r>
          <a:endParaRPr lang="ja-JP" altLang="ja-JP" sz="10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102659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48435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8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102659</xdr:rowOff>
    </xdr:from>
    <xdr:to>
      <xdr:col>77</xdr:col>
      <xdr:colOff>44450</xdr:colOff>
      <xdr:row>85</xdr:row>
      <xdr:rowOff>51859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50445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11641</xdr:rowOff>
    </xdr:from>
    <xdr:to>
      <xdr:col>72</xdr:col>
      <xdr:colOff>203200</xdr:colOff>
      <xdr:row>85</xdr:row>
      <xdr:rowOff>51859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58489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11641</xdr:rowOff>
    </xdr:from>
    <xdr:to>
      <xdr:col>68</xdr:col>
      <xdr:colOff>152400</xdr:colOff>
      <xdr:row>85</xdr:row>
      <xdr:rowOff>92075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58489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51859</xdr:rowOff>
    </xdr:from>
    <xdr:to>
      <xdr:col>77</xdr:col>
      <xdr:colOff>95250</xdr:colOff>
      <xdr:row>84</xdr:row>
      <xdr:rowOff>153459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163636</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222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1059</xdr:rowOff>
    </xdr:from>
    <xdr:to>
      <xdr:col>73</xdr:col>
      <xdr:colOff>44450</xdr:colOff>
      <xdr:row>85</xdr:row>
      <xdr:rowOff>102659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112836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132291</xdr:rowOff>
    </xdr:from>
    <xdr:to>
      <xdr:col>68</xdr:col>
      <xdr:colOff>203200</xdr:colOff>
      <xdr:row>85</xdr:row>
      <xdr:rowOff>62441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153052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950">
              <a:solidFill>
                <a:schemeClr val="dk1"/>
              </a:solidFill>
              <a:effectLst/>
              <a:latin typeface="+mn-lt"/>
              <a:ea typeface="+mn-ea"/>
              <a:cs typeface="+mn-cs"/>
            </a:rPr>
            <a:t>当市の人口千人当たりの職員数は１１．</a:t>
          </a:r>
          <a:r>
            <a:rPr kumimoji="1" lang="ja-JP" altLang="en-US" sz="950">
              <a:solidFill>
                <a:schemeClr val="dk1"/>
              </a:solidFill>
              <a:effectLst/>
              <a:latin typeface="+mn-lt"/>
              <a:ea typeface="+mn-ea"/>
              <a:cs typeface="+mn-cs"/>
            </a:rPr>
            <a:t>２</a:t>
          </a:r>
          <a:r>
            <a:rPr kumimoji="1" lang="ja-JP" altLang="ja-JP" sz="950">
              <a:solidFill>
                <a:schemeClr val="dk1"/>
              </a:solidFill>
              <a:effectLst/>
              <a:latin typeface="+mn-lt"/>
              <a:ea typeface="+mn-ea"/>
              <a:cs typeface="+mn-cs"/>
            </a:rPr>
            <a:t>８</a:t>
          </a:r>
          <a:r>
            <a:rPr kumimoji="1" lang="ja-JP" altLang="en-US" sz="950">
              <a:solidFill>
                <a:schemeClr val="dk1"/>
              </a:solidFill>
              <a:effectLst/>
              <a:latin typeface="+mn-lt"/>
              <a:ea typeface="+mn-ea"/>
              <a:cs typeface="+mn-cs"/>
            </a:rPr>
            <a:t>人と</a:t>
          </a:r>
          <a:r>
            <a:rPr kumimoji="1" lang="ja-JP" altLang="ja-JP" sz="950">
              <a:solidFill>
                <a:schemeClr val="dk1"/>
              </a:solidFill>
              <a:effectLst/>
              <a:latin typeface="+mn-lt"/>
              <a:ea typeface="+mn-ea"/>
              <a:cs typeface="+mn-cs"/>
            </a:rPr>
            <a:t>、類似団体の平均（６．</a:t>
          </a:r>
          <a:r>
            <a:rPr kumimoji="1" lang="ja-JP" altLang="en-US" sz="950">
              <a:solidFill>
                <a:schemeClr val="dk1"/>
              </a:solidFill>
              <a:effectLst/>
              <a:latin typeface="+mn-lt"/>
              <a:ea typeface="+mn-ea"/>
              <a:cs typeface="+mn-cs"/>
            </a:rPr>
            <a:t>６２人</a:t>
          </a:r>
          <a:r>
            <a:rPr kumimoji="1" lang="ja-JP" altLang="ja-JP" sz="950">
              <a:solidFill>
                <a:schemeClr val="dk1"/>
              </a:solidFill>
              <a:effectLst/>
              <a:latin typeface="+mn-lt"/>
              <a:ea typeface="+mn-ea"/>
              <a:cs typeface="+mn-cs"/>
            </a:rPr>
            <a:t>）や、県内市町の平均（６．９</a:t>
          </a:r>
          <a:r>
            <a:rPr kumimoji="1" lang="ja-JP" altLang="en-US" sz="950">
              <a:solidFill>
                <a:schemeClr val="dk1"/>
              </a:solidFill>
              <a:effectLst/>
              <a:latin typeface="+mn-lt"/>
              <a:ea typeface="+mn-ea"/>
              <a:cs typeface="+mn-cs"/>
            </a:rPr>
            <a:t>５人</a:t>
          </a:r>
          <a:r>
            <a:rPr kumimoji="1" lang="ja-JP" altLang="ja-JP" sz="950">
              <a:solidFill>
                <a:schemeClr val="dk1"/>
              </a:solidFill>
              <a:effectLst/>
              <a:latin typeface="+mn-lt"/>
              <a:ea typeface="+mn-ea"/>
              <a:cs typeface="+mn-cs"/>
            </a:rPr>
            <a:t>）を上回っている。</a:t>
          </a:r>
          <a:endParaRPr kumimoji="1" lang="en-US" altLang="ja-JP" sz="950">
            <a:solidFill>
              <a:schemeClr val="dk1"/>
            </a:solidFill>
            <a:effectLst/>
            <a:latin typeface="+mn-lt"/>
            <a:ea typeface="+mn-ea"/>
            <a:cs typeface="+mn-cs"/>
          </a:endParaRPr>
        </a:p>
        <a:p>
          <a:r>
            <a:rPr kumimoji="1" lang="ja-JP" altLang="en-US" sz="950">
              <a:solidFill>
                <a:schemeClr val="dk1"/>
              </a:solidFill>
              <a:effectLst/>
              <a:latin typeface="+mn-lt"/>
              <a:ea typeface="+mn-ea"/>
              <a:cs typeface="+mn-cs"/>
            </a:rPr>
            <a:t>　</a:t>
          </a:r>
          <a:r>
            <a:rPr kumimoji="1" lang="ja-JP" altLang="ja-JP" sz="950">
              <a:solidFill>
                <a:schemeClr val="dk1"/>
              </a:solidFill>
              <a:effectLst/>
              <a:latin typeface="+mn-lt"/>
              <a:ea typeface="+mn-ea"/>
              <a:cs typeface="+mn-cs"/>
            </a:rPr>
            <a:t>これは、広範囲な市域の行政サービスを維持していくため、地域の行政拠点施設を設置していることに加え、消防防災体制も分散型としていることから、類似団体に比べ職員数が多くなっている。当市の財政状況等に鑑み、職員数削減に取り組み、令和</a:t>
          </a:r>
          <a:r>
            <a:rPr kumimoji="1" lang="ja-JP" altLang="en-US" sz="950">
              <a:solidFill>
                <a:schemeClr val="dk1"/>
              </a:solidFill>
              <a:effectLst/>
              <a:latin typeface="+mn-lt"/>
              <a:ea typeface="+mn-ea"/>
              <a:cs typeface="+mn-cs"/>
            </a:rPr>
            <a:t>６</a:t>
          </a:r>
          <a:r>
            <a:rPr kumimoji="1" lang="ja-JP" altLang="ja-JP" sz="950">
              <a:solidFill>
                <a:schemeClr val="dk1"/>
              </a:solidFill>
              <a:effectLst/>
              <a:latin typeface="+mn-lt"/>
              <a:ea typeface="+mn-ea"/>
              <a:cs typeface="+mn-cs"/>
            </a:rPr>
            <a:t>年４月時点で、平成１８年４月に比べ３</a:t>
          </a:r>
          <a:r>
            <a:rPr kumimoji="1" lang="ja-JP" altLang="en-US" sz="950">
              <a:solidFill>
                <a:schemeClr val="dk1"/>
              </a:solidFill>
              <a:effectLst/>
              <a:latin typeface="+mn-lt"/>
              <a:ea typeface="+mn-ea"/>
              <a:cs typeface="+mn-cs"/>
            </a:rPr>
            <a:t>７２</a:t>
          </a:r>
          <a:r>
            <a:rPr kumimoji="1" lang="ja-JP" altLang="ja-JP" sz="950">
              <a:solidFill>
                <a:schemeClr val="dk1"/>
              </a:solidFill>
              <a:effectLst/>
              <a:latin typeface="+mn-lt"/>
              <a:ea typeface="+mn-ea"/>
              <a:cs typeface="+mn-cs"/>
            </a:rPr>
            <a:t>人（普通会計）と職員定員適正化計画を超えて職員を削減しているものの、人口</a:t>
          </a:r>
          <a:r>
            <a:rPr kumimoji="1" lang="ja-JP" altLang="en-US" sz="950">
              <a:solidFill>
                <a:schemeClr val="dk1"/>
              </a:solidFill>
              <a:effectLst/>
              <a:latin typeface="+mn-lt"/>
              <a:ea typeface="+mn-ea"/>
              <a:cs typeface="+mn-cs"/>
            </a:rPr>
            <a:t>が</a:t>
          </a:r>
          <a:r>
            <a:rPr kumimoji="1" lang="ja-JP" altLang="ja-JP" sz="950">
              <a:solidFill>
                <a:schemeClr val="dk1"/>
              </a:solidFill>
              <a:effectLst/>
              <a:latin typeface="+mn-lt"/>
              <a:ea typeface="+mn-ea"/>
              <a:cs typeface="+mn-cs"/>
            </a:rPr>
            <a:t>減少</a:t>
          </a:r>
          <a:r>
            <a:rPr kumimoji="1" lang="ja-JP" altLang="en-US" sz="950">
              <a:solidFill>
                <a:schemeClr val="dk1"/>
              </a:solidFill>
              <a:effectLst/>
              <a:latin typeface="+mn-lt"/>
              <a:ea typeface="+mn-ea"/>
              <a:cs typeface="+mn-cs"/>
            </a:rPr>
            <a:t>していく中、更なる改善が必要である。</a:t>
          </a:r>
          <a:r>
            <a:rPr kumimoji="1" lang="ja-JP" altLang="ja-JP" sz="950">
              <a:solidFill>
                <a:schemeClr val="dk1"/>
              </a:solidFill>
              <a:effectLst/>
              <a:latin typeface="+mn-lt"/>
              <a:ea typeface="+mn-ea"/>
              <a:cs typeface="+mn-cs"/>
            </a:rPr>
            <a:t>今後も、行政サービスの維持向上に努めながら、職員定員適正化計画に基づき、より適切な定員管理を行っていく。</a:t>
          </a:r>
          <a:endParaRPr lang="ja-JP" altLang="ja-JP" sz="95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118745</xdr:rowOff>
    </xdr:from>
    <xdr:to>
      <xdr:col>81</xdr:col>
      <xdr:colOff>44450</xdr:colOff>
      <xdr:row>66</xdr:row>
      <xdr:rowOff>138854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43444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11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118745</xdr:rowOff>
    </xdr:from>
    <xdr:to>
      <xdr:col>77</xdr:col>
      <xdr:colOff>44450</xdr:colOff>
      <xdr:row>66</xdr:row>
      <xdr:rowOff>148907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143444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103946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110702</xdr:rowOff>
    </xdr:from>
    <xdr:to>
      <xdr:col>72</xdr:col>
      <xdr:colOff>203200</xdr:colOff>
      <xdr:row>66</xdr:row>
      <xdr:rowOff>148907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1426402"/>
          <a:ext cx="8890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97913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110702</xdr:rowOff>
    </xdr:from>
    <xdr:to>
      <xdr:col>68</xdr:col>
      <xdr:colOff>152400</xdr:colOff>
      <xdr:row>66</xdr:row>
      <xdr:rowOff>122767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142640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57696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88054</xdr:rowOff>
    </xdr:from>
    <xdr:to>
      <xdr:col>81</xdr:col>
      <xdr:colOff>95250</xdr:colOff>
      <xdr:row>67</xdr:row>
      <xdr:rowOff>18204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4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155381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29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67945</xdr:rowOff>
    </xdr:from>
    <xdr:to>
      <xdr:col>77</xdr:col>
      <xdr:colOff>95250</xdr:colOff>
      <xdr:row>66</xdr:row>
      <xdr:rowOff>169545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154322</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470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98107</xdr:rowOff>
    </xdr:from>
    <xdr:to>
      <xdr:col>73</xdr:col>
      <xdr:colOff>44450</xdr:colOff>
      <xdr:row>67</xdr:row>
      <xdr:rowOff>28257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41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13034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50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59902</xdr:rowOff>
    </xdr:from>
    <xdr:to>
      <xdr:col>68</xdr:col>
      <xdr:colOff>203200</xdr:colOff>
      <xdr:row>66</xdr:row>
      <xdr:rowOff>161502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13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146279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1461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71967</xdr:rowOff>
    </xdr:from>
    <xdr:to>
      <xdr:col>64</xdr:col>
      <xdr:colOff>152400</xdr:colOff>
      <xdr:row>67</xdr:row>
      <xdr:rowOff>2117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158344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当市の実質公債費比率（過去３か年平均）は</a:t>
          </a:r>
          <a:r>
            <a:rPr kumimoji="1" lang="ja-JP" altLang="en-US" sz="900">
              <a:solidFill>
                <a:schemeClr val="dk1"/>
              </a:solidFill>
              <a:effectLst/>
              <a:latin typeface="+mn-lt"/>
              <a:ea typeface="+mn-ea"/>
              <a:cs typeface="+mn-cs"/>
            </a:rPr>
            <a:t>７</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８</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と</a:t>
          </a:r>
          <a:r>
            <a:rPr kumimoji="1" lang="ja-JP" altLang="ja-JP" sz="900">
              <a:solidFill>
                <a:schemeClr val="dk1"/>
              </a:solidFill>
              <a:effectLst/>
              <a:latin typeface="+mn-lt"/>
              <a:ea typeface="+mn-ea"/>
              <a:cs typeface="+mn-cs"/>
            </a:rPr>
            <a:t>、類似団体平均（５．</a:t>
          </a:r>
          <a:r>
            <a:rPr kumimoji="1" lang="ja-JP" altLang="en-US" sz="900">
              <a:solidFill>
                <a:schemeClr val="dk1"/>
              </a:solidFill>
              <a:effectLst/>
              <a:latin typeface="+mn-lt"/>
              <a:ea typeface="+mn-ea"/>
              <a:cs typeface="+mn-cs"/>
            </a:rPr>
            <a:t>６</a:t>
          </a:r>
          <a:r>
            <a:rPr kumimoji="1" lang="ja-JP" altLang="ja-JP" sz="900">
              <a:solidFill>
                <a:schemeClr val="dk1"/>
              </a:solidFill>
              <a:effectLst/>
              <a:latin typeface="+mn-lt"/>
              <a:ea typeface="+mn-ea"/>
              <a:cs typeface="+mn-cs"/>
            </a:rPr>
            <a:t>％）や県内市町平均（５．</a:t>
          </a:r>
          <a:r>
            <a:rPr kumimoji="1" lang="ja-JP" altLang="en-US" sz="900">
              <a:solidFill>
                <a:schemeClr val="dk1"/>
              </a:solidFill>
              <a:effectLst/>
              <a:latin typeface="+mn-lt"/>
              <a:ea typeface="+mn-ea"/>
              <a:cs typeface="+mn-cs"/>
            </a:rPr>
            <a:t>２</a:t>
          </a:r>
          <a:r>
            <a:rPr kumimoji="1" lang="ja-JP" altLang="ja-JP" sz="900">
              <a:solidFill>
                <a:schemeClr val="dk1"/>
              </a:solidFill>
              <a:effectLst/>
              <a:latin typeface="+mn-lt"/>
              <a:ea typeface="+mn-ea"/>
              <a:cs typeface="+mn-cs"/>
            </a:rPr>
            <a:t>％）を上回っている。</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（旧）緊急防災・減災事業債などの償還額が減少するが、</a:t>
          </a:r>
          <a:r>
            <a:rPr kumimoji="1" lang="ja-JP" altLang="ja-JP" sz="900">
              <a:solidFill>
                <a:schemeClr val="dk1"/>
              </a:solidFill>
              <a:effectLst/>
              <a:latin typeface="+mn-lt"/>
              <a:ea typeface="+mn-ea"/>
              <a:cs typeface="+mn-cs"/>
            </a:rPr>
            <a:t>下水道事業に係る繰入金</a:t>
          </a:r>
          <a:r>
            <a:rPr kumimoji="1" lang="ja-JP" altLang="en-US" sz="900">
              <a:solidFill>
                <a:schemeClr val="dk1"/>
              </a:solidFill>
              <a:effectLst/>
              <a:latin typeface="+mn-lt"/>
              <a:ea typeface="+mn-ea"/>
              <a:cs typeface="+mn-cs"/>
            </a:rPr>
            <a:t>の</a:t>
          </a:r>
          <a:r>
            <a:rPr kumimoji="1" lang="ja-JP" altLang="ja-JP" sz="900">
              <a:solidFill>
                <a:schemeClr val="dk1"/>
              </a:solidFill>
              <a:effectLst/>
              <a:latin typeface="+mn-lt"/>
              <a:ea typeface="+mn-ea"/>
              <a:cs typeface="+mn-cs"/>
            </a:rPr>
            <a:t>増加</a:t>
          </a:r>
          <a:r>
            <a:rPr kumimoji="1" lang="ja-JP" altLang="en-US" sz="900">
              <a:solidFill>
                <a:schemeClr val="dk1"/>
              </a:solidFill>
              <a:effectLst/>
              <a:latin typeface="+mn-lt"/>
              <a:ea typeface="+mn-ea"/>
              <a:cs typeface="+mn-cs"/>
            </a:rPr>
            <a:t>などにより、</a:t>
          </a:r>
          <a:r>
            <a:rPr kumimoji="1" lang="ja-JP" altLang="ja-JP" sz="900">
              <a:solidFill>
                <a:schemeClr val="dk1"/>
              </a:solidFill>
              <a:effectLst/>
              <a:latin typeface="+mn-lt"/>
              <a:ea typeface="+mn-ea"/>
              <a:cs typeface="+mn-cs"/>
            </a:rPr>
            <a:t>分子</a:t>
          </a:r>
          <a:r>
            <a:rPr kumimoji="1" lang="ja-JP" altLang="en-US" sz="900">
              <a:solidFill>
                <a:schemeClr val="dk1"/>
              </a:solidFill>
              <a:effectLst/>
              <a:latin typeface="+mn-lt"/>
              <a:ea typeface="+mn-ea"/>
              <a:cs typeface="+mn-cs"/>
            </a:rPr>
            <a:t>となる公債費は増となった一方で、</a:t>
          </a:r>
          <a:r>
            <a:rPr kumimoji="1" lang="ja-JP" altLang="en-US" sz="900" b="0" i="0" baseline="0">
              <a:solidFill>
                <a:schemeClr val="dk1"/>
              </a:solidFill>
              <a:effectLst/>
              <a:latin typeface="+mn-lt"/>
              <a:ea typeface="+mn-ea"/>
              <a:cs typeface="+mn-cs"/>
            </a:rPr>
            <a:t>標準税収入額等、普通交付税額が増となることから分母となる標準財政規模が増加したため</a:t>
          </a:r>
          <a:r>
            <a:rPr kumimoji="1" lang="ja-JP" altLang="ja-JP" sz="900">
              <a:solidFill>
                <a:schemeClr val="tx1">
                  <a:lumMod val="95000"/>
                  <a:lumOff val="5000"/>
                </a:schemeClr>
              </a:solidFill>
              <a:effectLst/>
              <a:latin typeface="+mn-lt"/>
              <a:ea typeface="+mn-ea"/>
              <a:cs typeface="+mn-cs"/>
            </a:rPr>
            <a:t>、単年度の数値は令和</a:t>
          </a:r>
          <a:r>
            <a:rPr kumimoji="1" lang="ja-JP" altLang="en-US" sz="900">
              <a:solidFill>
                <a:schemeClr val="tx1">
                  <a:lumMod val="95000"/>
                  <a:lumOff val="5000"/>
                </a:schemeClr>
              </a:solidFill>
              <a:effectLst/>
              <a:latin typeface="+mn-lt"/>
              <a:ea typeface="+mn-ea"/>
              <a:cs typeface="+mn-cs"/>
            </a:rPr>
            <a:t>２</a:t>
          </a:r>
          <a:r>
            <a:rPr kumimoji="1" lang="ja-JP" altLang="ja-JP" sz="900">
              <a:solidFill>
                <a:schemeClr val="tx1">
                  <a:lumMod val="95000"/>
                  <a:lumOff val="5000"/>
                </a:schemeClr>
              </a:solidFill>
              <a:effectLst/>
              <a:latin typeface="+mn-lt"/>
              <a:ea typeface="+mn-ea"/>
              <a:cs typeface="+mn-cs"/>
            </a:rPr>
            <a:t>年度に比べ０．</a:t>
          </a:r>
          <a:r>
            <a:rPr kumimoji="1" lang="ja-JP" altLang="en-US" sz="900">
              <a:solidFill>
                <a:schemeClr val="tx1">
                  <a:lumMod val="95000"/>
                  <a:lumOff val="5000"/>
                </a:schemeClr>
              </a:solidFill>
              <a:effectLst/>
              <a:latin typeface="+mn-lt"/>
              <a:ea typeface="+mn-ea"/>
              <a:cs typeface="+mn-cs"/>
            </a:rPr>
            <a:t>８</a:t>
          </a:r>
          <a:r>
            <a:rPr kumimoji="1" lang="ja-JP" altLang="ja-JP" sz="900">
              <a:solidFill>
                <a:schemeClr val="tx1">
                  <a:lumMod val="95000"/>
                  <a:lumOff val="5000"/>
                </a:schemeClr>
              </a:solidFill>
              <a:effectLst/>
              <a:latin typeface="+mn-lt"/>
              <a:ea typeface="+mn-ea"/>
              <a:cs typeface="+mn-cs"/>
            </a:rPr>
            <a:t>ポイン</a:t>
          </a:r>
          <a:r>
            <a:rPr kumimoji="1" lang="ja-JP" altLang="en-US" sz="900">
              <a:solidFill>
                <a:schemeClr val="tx1">
                  <a:lumMod val="95000"/>
                  <a:lumOff val="5000"/>
                </a:schemeClr>
              </a:solidFill>
              <a:effectLst/>
              <a:latin typeface="+mn-lt"/>
              <a:ea typeface="+mn-ea"/>
              <a:cs typeface="+mn-cs"/>
            </a:rPr>
            <a:t>ト</a:t>
          </a:r>
          <a:r>
            <a:rPr kumimoji="1" lang="ja-JP" altLang="ja-JP" sz="900">
              <a:solidFill>
                <a:schemeClr val="tx1">
                  <a:lumMod val="95000"/>
                  <a:lumOff val="5000"/>
                </a:schemeClr>
              </a:solidFill>
              <a:effectLst/>
              <a:latin typeface="+mn-lt"/>
              <a:ea typeface="+mn-ea"/>
              <a:cs typeface="+mn-cs"/>
            </a:rPr>
            <a:t>減、過去３か年平均</a:t>
          </a:r>
          <a:r>
            <a:rPr kumimoji="1" lang="ja-JP" altLang="en-US" sz="900">
              <a:solidFill>
                <a:schemeClr val="tx1">
                  <a:lumMod val="95000"/>
                  <a:lumOff val="5000"/>
                </a:schemeClr>
              </a:solidFill>
              <a:effectLst/>
              <a:latin typeface="+mn-lt"/>
              <a:ea typeface="+mn-ea"/>
              <a:cs typeface="+mn-cs"/>
            </a:rPr>
            <a:t>も０．３ポイント減と改善した。</a:t>
          </a:r>
          <a:endParaRPr lang="ja-JP" altLang="ja-JP" sz="900">
            <a:solidFill>
              <a:schemeClr val="tx1">
                <a:lumMod val="95000"/>
                <a:lumOff val="5000"/>
              </a:schemeClr>
            </a:solidFill>
            <a:effectLst/>
          </a:endParaRPr>
        </a:p>
        <a:p>
          <a:r>
            <a:rPr kumimoji="1" lang="ja-JP" altLang="ja-JP" sz="900">
              <a:solidFill>
                <a:schemeClr val="tx1">
                  <a:lumMod val="95000"/>
                  <a:lumOff val="5000"/>
                </a:schemeClr>
              </a:solidFill>
              <a:effectLst/>
              <a:latin typeface="+mn-lt"/>
              <a:ea typeface="+mn-ea"/>
              <a:cs typeface="+mn-cs"/>
            </a:rPr>
            <a:t>　今後</a:t>
          </a:r>
          <a:r>
            <a:rPr kumimoji="1" lang="ja-JP" altLang="en-US" sz="900">
              <a:solidFill>
                <a:schemeClr val="tx1">
                  <a:lumMod val="95000"/>
                  <a:lumOff val="5000"/>
                </a:schemeClr>
              </a:solidFill>
              <a:effectLst/>
              <a:latin typeface="+mn-lt"/>
              <a:ea typeface="+mn-ea"/>
              <a:cs typeface="+mn-cs"/>
            </a:rPr>
            <a:t>は</a:t>
          </a:r>
          <a:r>
            <a:rPr kumimoji="1" lang="ja-JP" altLang="ja-JP" sz="900">
              <a:solidFill>
                <a:schemeClr val="tx1">
                  <a:lumMod val="95000"/>
                  <a:lumOff val="5000"/>
                </a:schemeClr>
              </a:solidFill>
              <a:effectLst/>
              <a:latin typeface="+mn-lt"/>
              <a:ea typeface="+mn-ea"/>
              <a:cs typeface="+mn-cs"/>
            </a:rPr>
            <a:t>、緊急度や住民ニーズを的確に捉えた事業の選択と集中を徹底し、公債費と新規発行額の均衡を図りつつ、交付税措置のある</a:t>
          </a:r>
          <a:r>
            <a:rPr kumimoji="1" lang="ja-JP" altLang="en-US" sz="900">
              <a:solidFill>
                <a:schemeClr val="tx1">
                  <a:lumMod val="95000"/>
                  <a:lumOff val="5000"/>
                </a:schemeClr>
              </a:solidFill>
              <a:effectLst/>
              <a:latin typeface="+mn-lt"/>
              <a:ea typeface="+mn-ea"/>
              <a:cs typeface="+mn-cs"/>
            </a:rPr>
            <a:t>地方</a:t>
          </a:r>
          <a:r>
            <a:rPr kumimoji="1" lang="ja-JP" altLang="ja-JP" sz="900">
              <a:solidFill>
                <a:schemeClr val="tx1">
                  <a:lumMod val="95000"/>
                  <a:lumOff val="5000"/>
                </a:schemeClr>
              </a:solidFill>
              <a:effectLst/>
              <a:latin typeface="+mn-lt"/>
              <a:ea typeface="+mn-ea"/>
              <a:cs typeface="+mn-cs"/>
            </a:rPr>
            <a:t>債を活用して適正な財政運営に努めていく。</a:t>
          </a:r>
          <a:endParaRPr lang="ja-JP" altLang="ja-JP" sz="900">
            <a:solidFill>
              <a:schemeClr val="tx1">
                <a:lumMod val="95000"/>
                <a:lumOff val="5000"/>
              </a:schemeClr>
            </a:solidFill>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9313</xdr:rowOff>
    </xdr:from>
    <xdr:to>
      <xdr:col>81</xdr:col>
      <xdr:colOff>44450</xdr:colOff>
      <xdr:row>42</xdr:row>
      <xdr:rowOff>33444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721021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33444</xdr:rowOff>
    </xdr:from>
    <xdr:to>
      <xdr:col>77</xdr:col>
      <xdr:colOff>44450</xdr:colOff>
      <xdr:row>42</xdr:row>
      <xdr:rowOff>33444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7234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140546</xdr:rowOff>
    </xdr:from>
    <xdr:to>
      <xdr:col>72</xdr:col>
      <xdr:colOff>203200</xdr:colOff>
      <xdr:row>42</xdr:row>
      <xdr:rowOff>33444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716999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140546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710565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129963</xdr:rowOff>
    </xdr:from>
    <xdr:to>
      <xdr:col>81</xdr:col>
      <xdr:colOff>95250</xdr:colOff>
      <xdr:row>42</xdr:row>
      <xdr:rowOff>60113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102040</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1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154094</xdr:rowOff>
    </xdr:from>
    <xdr:to>
      <xdr:col>77</xdr:col>
      <xdr:colOff>95250</xdr:colOff>
      <xdr:row>42</xdr:row>
      <xdr:rowOff>84244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69021</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26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154094</xdr:rowOff>
    </xdr:from>
    <xdr:to>
      <xdr:col>73</xdr:col>
      <xdr:colOff>44450</xdr:colOff>
      <xdr:row>42</xdr:row>
      <xdr:rowOff>84244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69021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89746</xdr:rowOff>
    </xdr:from>
    <xdr:to>
      <xdr:col>68</xdr:col>
      <xdr:colOff>203200</xdr:colOff>
      <xdr:row>42</xdr:row>
      <xdr:rowOff>19896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b="0" i="0" baseline="0">
              <a:solidFill>
                <a:schemeClr val="tx1">
                  <a:lumMod val="95000"/>
                  <a:lumOff val="5000"/>
                </a:schemeClr>
              </a:solidFill>
              <a:effectLst/>
              <a:latin typeface="+mn-lt"/>
              <a:ea typeface="+mn-ea"/>
              <a:cs typeface="+mn-cs"/>
            </a:rPr>
            <a:t>　当市の将来負担比率は</a:t>
          </a:r>
          <a:r>
            <a:rPr kumimoji="1" lang="ja-JP" altLang="en-US" sz="900" b="0" i="0" baseline="0">
              <a:solidFill>
                <a:schemeClr val="tx1">
                  <a:lumMod val="95000"/>
                  <a:lumOff val="5000"/>
                </a:schemeClr>
              </a:solidFill>
              <a:effectLst/>
              <a:latin typeface="+mn-lt"/>
              <a:ea typeface="+mn-ea"/>
              <a:cs typeface="+mn-cs"/>
            </a:rPr>
            <a:t>４６</a:t>
          </a:r>
          <a:r>
            <a:rPr kumimoji="1" lang="ja-JP" altLang="ja-JP" sz="900" b="0" i="0" baseline="0">
              <a:solidFill>
                <a:schemeClr val="tx1">
                  <a:lumMod val="95000"/>
                  <a:lumOff val="5000"/>
                </a:schemeClr>
              </a:solidFill>
              <a:effectLst/>
              <a:latin typeface="+mn-lt"/>
              <a:ea typeface="+mn-ea"/>
              <a:cs typeface="+mn-cs"/>
            </a:rPr>
            <a:t>．</a:t>
          </a:r>
          <a:r>
            <a:rPr kumimoji="1" lang="ja-JP" altLang="en-US" sz="900" b="0" i="0" baseline="0">
              <a:solidFill>
                <a:schemeClr val="tx1">
                  <a:lumMod val="95000"/>
                  <a:lumOff val="5000"/>
                </a:schemeClr>
              </a:solidFill>
              <a:effectLst/>
              <a:latin typeface="+mn-lt"/>
              <a:ea typeface="+mn-ea"/>
              <a:cs typeface="+mn-cs"/>
            </a:rPr>
            <a:t>９</a:t>
          </a:r>
          <a:r>
            <a:rPr kumimoji="1" lang="ja-JP" altLang="ja-JP" sz="900" b="0" i="0" baseline="0">
              <a:solidFill>
                <a:schemeClr val="tx1">
                  <a:lumMod val="95000"/>
                  <a:lumOff val="5000"/>
                </a:schemeClr>
              </a:solidFill>
              <a:effectLst/>
              <a:latin typeface="+mn-lt"/>
              <a:ea typeface="+mn-ea"/>
              <a:cs typeface="+mn-cs"/>
            </a:rPr>
            <a:t>％</a:t>
          </a:r>
          <a:r>
            <a:rPr kumimoji="1" lang="ja-JP" altLang="en-US" sz="900" b="0" i="0" baseline="0">
              <a:solidFill>
                <a:schemeClr val="tx1">
                  <a:lumMod val="95000"/>
                  <a:lumOff val="5000"/>
                </a:schemeClr>
              </a:solidFill>
              <a:effectLst/>
              <a:latin typeface="+mn-lt"/>
              <a:ea typeface="+mn-ea"/>
              <a:cs typeface="+mn-cs"/>
            </a:rPr>
            <a:t>と</a:t>
          </a:r>
          <a:r>
            <a:rPr kumimoji="1" lang="ja-JP" altLang="ja-JP" sz="900" b="0" i="0" baseline="0">
              <a:solidFill>
                <a:schemeClr val="tx1">
                  <a:lumMod val="95000"/>
                  <a:lumOff val="5000"/>
                </a:schemeClr>
              </a:solidFill>
              <a:effectLst/>
              <a:latin typeface="+mn-lt"/>
              <a:ea typeface="+mn-ea"/>
              <a:cs typeface="+mn-cs"/>
            </a:rPr>
            <a:t>、類似団体の平均（４．</a:t>
          </a:r>
          <a:r>
            <a:rPr kumimoji="1" lang="ja-JP" altLang="en-US" sz="900" b="0" i="0" baseline="0">
              <a:solidFill>
                <a:schemeClr val="tx1">
                  <a:lumMod val="95000"/>
                  <a:lumOff val="5000"/>
                </a:schemeClr>
              </a:solidFill>
              <a:effectLst/>
              <a:latin typeface="+mn-lt"/>
              <a:ea typeface="+mn-ea"/>
              <a:cs typeface="+mn-cs"/>
            </a:rPr>
            <a:t>２</a:t>
          </a:r>
          <a:r>
            <a:rPr kumimoji="1" lang="ja-JP" altLang="ja-JP" sz="900" b="0" i="0" baseline="0">
              <a:solidFill>
                <a:schemeClr val="tx1">
                  <a:lumMod val="95000"/>
                  <a:lumOff val="5000"/>
                </a:schemeClr>
              </a:solidFill>
              <a:effectLst/>
              <a:latin typeface="+mn-lt"/>
              <a:ea typeface="+mn-ea"/>
              <a:cs typeface="+mn-cs"/>
            </a:rPr>
            <a:t>％）や県内市町の平均（</a:t>
          </a:r>
          <a:r>
            <a:rPr kumimoji="1" lang="ja-JP" altLang="en-US" sz="900" b="0" i="0" baseline="0">
              <a:solidFill>
                <a:schemeClr val="tx1">
                  <a:lumMod val="95000"/>
                  <a:lumOff val="5000"/>
                </a:schemeClr>
              </a:solidFill>
              <a:effectLst/>
              <a:latin typeface="+mn-lt"/>
              <a:ea typeface="+mn-ea"/>
              <a:cs typeface="+mn-cs"/>
            </a:rPr>
            <a:t>０</a:t>
          </a:r>
          <a:r>
            <a:rPr kumimoji="1" lang="ja-JP" altLang="ja-JP" sz="900" b="0" i="0" baseline="0">
              <a:solidFill>
                <a:schemeClr val="tx1">
                  <a:lumMod val="95000"/>
                  <a:lumOff val="5000"/>
                </a:schemeClr>
              </a:solidFill>
              <a:effectLst/>
              <a:latin typeface="+mn-lt"/>
              <a:ea typeface="+mn-ea"/>
              <a:cs typeface="+mn-cs"/>
            </a:rPr>
            <a:t>．</a:t>
          </a:r>
          <a:r>
            <a:rPr kumimoji="1" lang="ja-JP" altLang="en-US" sz="900" b="0" i="0" baseline="0">
              <a:solidFill>
                <a:schemeClr val="tx1">
                  <a:lumMod val="95000"/>
                  <a:lumOff val="5000"/>
                </a:schemeClr>
              </a:solidFill>
              <a:effectLst/>
              <a:latin typeface="+mn-lt"/>
              <a:ea typeface="+mn-ea"/>
              <a:cs typeface="+mn-cs"/>
            </a:rPr>
            <a:t>６</a:t>
          </a:r>
          <a:r>
            <a:rPr kumimoji="1" lang="ja-JP" altLang="ja-JP" sz="900" b="0" i="0" baseline="0">
              <a:solidFill>
                <a:schemeClr val="tx1">
                  <a:lumMod val="95000"/>
                  <a:lumOff val="5000"/>
                </a:schemeClr>
              </a:solidFill>
              <a:effectLst/>
              <a:latin typeface="+mn-lt"/>
              <a:ea typeface="+mn-ea"/>
              <a:cs typeface="+mn-cs"/>
            </a:rPr>
            <a:t>％）をともに上回っている。</a:t>
          </a:r>
          <a:endParaRPr kumimoji="1" lang="en-US" altLang="ja-JP" sz="900" b="0" i="0" baseline="0">
            <a:solidFill>
              <a:schemeClr val="tx1">
                <a:lumMod val="95000"/>
                <a:lumOff val="5000"/>
              </a:schemeClr>
            </a:solidFill>
            <a:effectLst/>
            <a:latin typeface="+mn-lt"/>
            <a:ea typeface="+mn-ea"/>
            <a:cs typeface="+mn-cs"/>
          </a:endParaRPr>
        </a:p>
        <a:p>
          <a:r>
            <a:rPr kumimoji="1" lang="ja-JP" altLang="en-US" sz="900" b="0" i="0" baseline="0">
              <a:solidFill>
                <a:schemeClr val="tx1">
                  <a:lumMod val="95000"/>
                  <a:lumOff val="5000"/>
                </a:schemeClr>
              </a:solidFill>
              <a:effectLst/>
              <a:latin typeface="+mn-lt"/>
              <a:ea typeface="+mn-ea"/>
              <a:cs typeface="+mn-cs"/>
            </a:rPr>
            <a:t>　</a:t>
          </a:r>
          <a:r>
            <a:rPr kumimoji="1" lang="ja-JP" altLang="ja-JP" sz="900" b="0" i="0" baseline="0">
              <a:solidFill>
                <a:schemeClr val="tx1">
                  <a:lumMod val="95000"/>
                  <a:lumOff val="5000"/>
                </a:schemeClr>
              </a:solidFill>
              <a:effectLst/>
              <a:latin typeface="+mn-lt"/>
              <a:ea typeface="+mn-ea"/>
              <a:cs typeface="+mn-cs"/>
            </a:rPr>
            <a:t>臨時財政対策債発行可能額</a:t>
          </a:r>
          <a:r>
            <a:rPr kumimoji="1" lang="ja-JP" altLang="en-US" sz="900" b="0" i="0" baseline="0">
              <a:solidFill>
                <a:schemeClr val="tx1">
                  <a:lumMod val="95000"/>
                  <a:lumOff val="5000"/>
                </a:schemeClr>
              </a:solidFill>
              <a:effectLst/>
              <a:latin typeface="+mn-lt"/>
              <a:ea typeface="+mn-ea"/>
              <a:cs typeface="+mn-cs"/>
            </a:rPr>
            <a:t>が減少する一方で、標準収入額等、</a:t>
          </a:r>
          <a:r>
            <a:rPr kumimoji="1" lang="ja-JP" altLang="ja-JP" sz="900" b="0" i="0" baseline="0">
              <a:solidFill>
                <a:schemeClr val="tx1">
                  <a:lumMod val="95000"/>
                  <a:lumOff val="5000"/>
                </a:schemeClr>
              </a:solidFill>
              <a:effectLst/>
              <a:latin typeface="+mn-lt"/>
              <a:ea typeface="+mn-ea"/>
              <a:cs typeface="+mn-cs"/>
            </a:rPr>
            <a:t>普通交付税額</a:t>
          </a:r>
          <a:r>
            <a:rPr kumimoji="1" lang="ja-JP" altLang="en-US" sz="900" b="0" i="0" baseline="0">
              <a:solidFill>
                <a:schemeClr val="tx1">
                  <a:lumMod val="95000"/>
                  <a:lumOff val="5000"/>
                </a:schemeClr>
              </a:solidFill>
              <a:effectLst/>
              <a:latin typeface="+mn-lt"/>
              <a:ea typeface="+mn-ea"/>
              <a:cs typeface="+mn-cs"/>
            </a:rPr>
            <a:t>が増となり、分母となる</a:t>
          </a:r>
          <a:r>
            <a:rPr kumimoji="1" lang="ja-JP" altLang="ja-JP" sz="900" b="0" i="0" baseline="0">
              <a:solidFill>
                <a:schemeClr val="tx1">
                  <a:lumMod val="95000"/>
                  <a:lumOff val="5000"/>
                </a:schemeClr>
              </a:solidFill>
              <a:effectLst/>
              <a:latin typeface="+mn-lt"/>
              <a:ea typeface="+mn-ea"/>
              <a:cs typeface="+mn-cs"/>
            </a:rPr>
            <a:t>標準財政規模</a:t>
          </a:r>
          <a:r>
            <a:rPr kumimoji="1" lang="ja-JP" altLang="en-US" sz="900" b="0" i="0" baseline="0">
              <a:solidFill>
                <a:schemeClr val="tx1">
                  <a:lumMod val="95000"/>
                  <a:lumOff val="5000"/>
                </a:schemeClr>
              </a:solidFill>
              <a:effectLst/>
              <a:latin typeface="+mn-lt"/>
              <a:ea typeface="+mn-ea"/>
              <a:cs typeface="+mn-cs"/>
            </a:rPr>
            <a:t>が増加したことに加え、</a:t>
          </a:r>
          <a:r>
            <a:rPr kumimoji="1" lang="ja-JP" altLang="ja-JP" sz="900" b="0" i="0" baseline="0">
              <a:solidFill>
                <a:schemeClr val="tx1">
                  <a:lumMod val="95000"/>
                  <a:lumOff val="5000"/>
                </a:schemeClr>
              </a:solidFill>
              <a:effectLst/>
              <a:latin typeface="+mn-lt"/>
              <a:ea typeface="+mn-ea"/>
              <a:cs typeface="+mn-cs"/>
            </a:rPr>
            <a:t>合併特例債や臨時財政対策債などの償還が</a:t>
          </a:r>
          <a:r>
            <a:rPr kumimoji="1" lang="ja-JP" altLang="en-US" sz="900" b="0" i="0" baseline="0">
              <a:solidFill>
                <a:schemeClr val="tx1">
                  <a:lumMod val="95000"/>
                  <a:lumOff val="5000"/>
                </a:schemeClr>
              </a:solidFill>
              <a:effectLst/>
              <a:latin typeface="+mn-lt"/>
              <a:ea typeface="+mn-ea"/>
              <a:cs typeface="+mn-cs"/>
            </a:rPr>
            <a:t>進み</a:t>
          </a:r>
          <a:r>
            <a:rPr kumimoji="1" lang="ja-JP" altLang="ja-JP" sz="900" b="0" i="0" baseline="0">
              <a:solidFill>
                <a:schemeClr val="tx1">
                  <a:lumMod val="95000"/>
                  <a:lumOff val="5000"/>
                </a:schemeClr>
              </a:solidFill>
              <a:effectLst/>
              <a:latin typeface="+mn-lt"/>
              <a:ea typeface="+mn-ea"/>
              <a:cs typeface="+mn-cs"/>
            </a:rPr>
            <a:t>市債残高</a:t>
          </a:r>
          <a:r>
            <a:rPr kumimoji="1" lang="ja-JP" altLang="en-US" sz="900" b="0" i="0" baseline="0">
              <a:solidFill>
                <a:schemeClr val="tx1">
                  <a:lumMod val="95000"/>
                  <a:lumOff val="5000"/>
                </a:schemeClr>
              </a:solidFill>
              <a:effectLst/>
              <a:latin typeface="+mn-lt"/>
              <a:ea typeface="+mn-ea"/>
              <a:cs typeface="+mn-cs"/>
            </a:rPr>
            <a:t>が</a:t>
          </a:r>
          <a:r>
            <a:rPr kumimoji="1" lang="ja-JP" altLang="ja-JP" sz="900" b="0" i="0" baseline="0">
              <a:solidFill>
                <a:schemeClr val="tx1">
                  <a:lumMod val="95000"/>
                  <a:lumOff val="5000"/>
                </a:schemeClr>
              </a:solidFill>
              <a:effectLst/>
              <a:latin typeface="+mn-lt"/>
              <a:ea typeface="+mn-ea"/>
              <a:cs typeface="+mn-cs"/>
            </a:rPr>
            <a:t>減少</a:t>
          </a:r>
          <a:r>
            <a:rPr kumimoji="1" lang="ja-JP" altLang="en-US" sz="900" b="0" i="0" baseline="0">
              <a:solidFill>
                <a:schemeClr val="tx1">
                  <a:lumMod val="95000"/>
                  <a:lumOff val="5000"/>
                </a:schemeClr>
              </a:solidFill>
              <a:effectLst/>
              <a:latin typeface="+mn-lt"/>
              <a:ea typeface="+mn-ea"/>
              <a:cs typeface="+mn-cs"/>
            </a:rPr>
            <a:t>し、</a:t>
          </a:r>
          <a:r>
            <a:rPr kumimoji="1" lang="ja-JP" altLang="ja-JP" sz="900" b="0" i="0" baseline="0">
              <a:solidFill>
                <a:schemeClr val="tx1">
                  <a:lumMod val="95000"/>
                  <a:lumOff val="5000"/>
                </a:schemeClr>
              </a:solidFill>
              <a:effectLst/>
              <a:latin typeface="+mn-lt"/>
              <a:ea typeface="+mn-ea"/>
              <a:cs typeface="+mn-cs"/>
            </a:rPr>
            <a:t>分子となる将来負担額が減少した</a:t>
          </a:r>
          <a:r>
            <a:rPr kumimoji="1" lang="ja-JP" altLang="en-US" sz="900" b="0" i="0" baseline="0">
              <a:solidFill>
                <a:schemeClr val="tx1">
                  <a:lumMod val="95000"/>
                  <a:lumOff val="5000"/>
                </a:schemeClr>
              </a:solidFill>
              <a:effectLst/>
              <a:latin typeface="+mn-lt"/>
              <a:ea typeface="+mn-ea"/>
              <a:cs typeface="+mn-cs"/>
            </a:rPr>
            <a:t>ことから</a:t>
          </a:r>
          <a:r>
            <a:rPr kumimoji="1" lang="ja-JP" altLang="ja-JP" sz="900" b="0" i="0" baseline="0">
              <a:solidFill>
                <a:schemeClr val="tx1">
                  <a:lumMod val="95000"/>
                  <a:lumOff val="5000"/>
                </a:schemeClr>
              </a:solidFill>
              <a:effectLst/>
              <a:latin typeface="+mn-lt"/>
              <a:ea typeface="+mn-ea"/>
              <a:cs typeface="+mn-cs"/>
            </a:rPr>
            <a:t>、将来負担比率は前年度と比較して</a:t>
          </a:r>
          <a:r>
            <a:rPr kumimoji="1" lang="ja-JP" altLang="en-US" sz="900" b="0" i="0" baseline="0">
              <a:solidFill>
                <a:schemeClr val="tx1">
                  <a:lumMod val="95000"/>
                  <a:lumOff val="5000"/>
                </a:schemeClr>
              </a:solidFill>
              <a:effectLst/>
              <a:latin typeface="+mn-lt"/>
              <a:ea typeface="+mn-ea"/>
              <a:cs typeface="+mn-cs"/>
            </a:rPr>
            <a:t>３</a:t>
          </a:r>
          <a:r>
            <a:rPr kumimoji="1" lang="ja-JP" altLang="ja-JP" sz="900" b="0" i="0" baseline="0">
              <a:solidFill>
                <a:schemeClr val="tx1">
                  <a:lumMod val="95000"/>
                  <a:lumOff val="5000"/>
                </a:schemeClr>
              </a:solidFill>
              <a:effectLst/>
              <a:latin typeface="+mn-lt"/>
              <a:ea typeface="+mn-ea"/>
              <a:cs typeface="+mn-cs"/>
            </a:rPr>
            <a:t>．</a:t>
          </a:r>
          <a:r>
            <a:rPr kumimoji="1" lang="ja-JP" altLang="en-US" sz="900" b="0" i="0" baseline="0">
              <a:solidFill>
                <a:schemeClr val="tx1">
                  <a:lumMod val="95000"/>
                  <a:lumOff val="5000"/>
                </a:schemeClr>
              </a:solidFill>
              <a:effectLst/>
              <a:latin typeface="+mn-lt"/>
              <a:ea typeface="+mn-ea"/>
              <a:cs typeface="+mn-cs"/>
            </a:rPr>
            <a:t>７</a:t>
          </a:r>
          <a:r>
            <a:rPr kumimoji="1" lang="ja-JP" altLang="ja-JP" sz="900" b="0" i="0" baseline="0">
              <a:solidFill>
                <a:schemeClr val="tx1">
                  <a:lumMod val="95000"/>
                  <a:lumOff val="5000"/>
                </a:schemeClr>
              </a:solidFill>
              <a:effectLst/>
              <a:latin typeface="+mn-lt"/>
              <a:ea typeface="+mn-ea"/>
              <a:cs typeface="+mn-cs"/>
            </a:rPr>
            <a:t>ポイント改善したが依然として高い状況にある。地方債への過度な依存を避け</a:t>
          </a:r>
          <a:r>
            <a:rPr kumimoji="1" lang="ja-JP" altLang="en-US" sz="900" b="0" i="0" baseline="0">
              <a:solidFill>
                <a:schemeClr val="tx1">
                  <a:lumMod val="95000"/>
                  <a:lumOff val="5000"/>
                </a:schemeClr>
              </a:solidFill>
              <a:effectLst/>
              <a:latin typeface="+mn-lt"/>
              <a:ea typeface="+mn-ea"/>
              <a:cs typeface="+mn-cs"/>
            </a:rPr>
            <a:t>るため</a:t>
          </a:r>
          <a:r>
            <a:rPr kumimoji="1" lang="ja-JP" altLang="ja-JP" sz="900" b="0" i="0" baseline="0">
              <a:solidFill>
                <a:schemeClr val="tx1">
                  <a:lumMod val="95000"/>
                  <a:lumOff val="5000"/>
                </a:schemeClr>
              </a:solidFill>
              <a:effectLst/>
              <a:latin typeface="+mn-lt"/>
              <a:ea typeface="+mn-ea"/>
              <a:cs typeface="+mn-cs"/>
            </a:rPr>
            <a:t>、今後は</a:t>
          </a:r>
          <a:r>
            <a:rPr kumimoji="1" lang="ja-JP" altLang="en-US" sz="900" b="0" i="0" baseline="0">
              <a:solidFill>
                <a:schemeClr val="tx1">
                  <a:lumMod val="95000"/>
                  <a:lumOff val="5000"/>
                </a:schemeClr>
              </a:solidFill>
              <a:effectLst/>
              <a:latin typeface="+mn-lt"/>
              <a:ea typeface="+mn-ea"/>
              <a:cs typeface="+mn-cs"/>
            </a:rPr>
            <a:t>、</a:t>
          </a:r>
          <a:r>
            <a:rPr kumimoji="1" lang="ja-JP" altLang="ja-JP" sz="900" b="0" i="0" baseline="0">
              <a:solidFill>
                <a:schemeClr val="tx1">
                  <a:lumMod val="95000"/>
                  <a:lumOff val="5000"/>
                </a:schemeClr>
              </a:solidFill>
              <a:effectLst/>
              <a:latin typeface="+mn-lt"/>
              <a:ea typeface="+mn-ea"/>
              <a:cs typeface="+mn-cs"/>
            </a:rPr>
            <a:t>より一層、緊急度や住民ニーズを的確に捉えた事業の集中と選択を徹底し、交付税措置のある</a:t>
          </a:r>
          <a:r>
            <a:rPr kumimoji="1" lang="ja-JP" altLang="en-US" sz="900" b="0" i="0" baseline="0">
              <a:solidFill>
                <a:schemeClr val="tx1">
                  <a:lumMod val="95000"/>
                  <a:lumOff val="5000"/>
                </a:schemeClr>
              </a:solidFill>
              <a:effectLst/>
              <a:latin typeface="+mn-lt"/>
              <a:ea typeface="+mn-ea"/>
              <a:cs typeface="+mn-cs"/>
            </a:rPr>
            <a:t>地方</a:t>
          </a:r>
          <a:r>
            <a:rPr kumimoji="1" lang="ja-JP" altLang="ja-JP" sz="900" b="0" i="0" baseline="0">
              <a:solidFill>
                <a:schemeClr val="tx1">
                  <a:lumMod val="95000"/>
                  <a:lumOff val="5000"/>
                </a:schemeClr>
              </a:solidFill>
              <a:effectLst/>
              <a:latin typeface="+mn-lt"/>
              <a:ea typeface="+mn-ea"/>
              <a:cs typeface="+mn-cs"/>
            </a:rPr>
            <a:t>債の計画的な活用を図るとともに、受益者負担の適正化など</a:t>
          </a:r>
          <a:r>
            <a:rPr kumimoji="1" lang="ja-JP" altLang="en-US" sz="900" b="0" i="0" baseline="0">
              <a:solidFill>
                <a:schemeClr val="tx1">
                  <a:lumMod val="95000"/>
                  <a:lumOff val="5000"/>
                </a:schemeClr>
              </a:solidFill>
              <a:effectLst/>
              <a:latin typeface="+mn-lt"/>
              <a:ea typeface="+mn-ea"/>
              <a:cs typeface="+mn-cs"/>
            </a:rPr>
            <a:t>更なる</a:t>
          </a:r>
          <a:r>
            <a:rPr kumimoji="1" lang="ja-JP" altLang="ja-JP" sz="900" b="0" i="0" baseline="0">
              <a:solidFill>
                <a:schemeClr val="tx1">
                  <a:lumMod val="95000"/>
                  <a:lumOff val="5000"/>
                </a:schemeClr>
              </a:solidFill>
              <a:effectLst/>
              <a:latin typeface="+mn-lt"/>
              <a:ea typeface="+mn-ea"/>
              <a:cs typeface="+mn-cs"/>
            </a:rPr>
            <a:t>行財政改革を進め、適正な財政運営に努めていく</a:t>
          </a:r>
          <a:r>
            <a:rPr kumimoji="1" lang="ja-JP" altLang="en-US" sz="900" b="0" i="0" baseline="0">
              <a:solidFill>
                <a:schemeClr val="tx1">
                  <a:lumMod val="95000"/>
                  <a:lumOff val="5000"/>
                </a:schemeClr>
              </a:solidFill>
              <a:effectLst/>
              <a:latin typeface="+mn-lt"/>
              <a:ea typeface="+mn-ea"/>
              <a:cs typeface="+mn-cs"/>
            </a:rPr>
            <a:t>。</a:t>
          </a:r>
          <a:endParaRPr kumimoji="1" lang="ja-JP" altLang="en-US" sz="900">
            <a:solidFill>
              <a:schemeClr val="tx1">
                <a:lumMod val="95000"/>
                <a:lumOff val="5000"/>
              </a:schemeClr>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108918</xdr:rowOff>
    </xdr:from>
    <xdr:to>
      <xdr:col>81</xdr:col>
      <xdr:colOff>44450</xdr:colOff>
      <xdr:row>16</xdr:row>
      <xdr:rowOff>151432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852118"/>
          <a:ext cx="838200" cy="4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151432</xdr:rowOff>
    </xdr:from>
    <xdr:to>
      <xdr:col>77</xdr:col>
      <xdr:colOff>44450</xdr:colOff>
      <xdr:row>17</xdr:row>
      <xdr:rowOff>42031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894632"/>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42031</xdr:rowOff>
    </xdr:from>
    <xdr:to>
      <xdr:col>72</xdr:col>
      <xdr:colOff>203200</xdr:colOff>
      <xdr:row>17</xdr:row>
      <xdr:rowOff>155787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956681"/>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155787</xdr:rowOff>
    </xdr:from>
    <xdr:to>
      <xdr:col>68</xdr:col>
      <xdr:colOff>152400</xdr:colOff>
      <xdr:row>17</xdr:row>
      <xdr:rowOff>156936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070437"/>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96520</xdr:rowOff>
    </xdr:from>
    <xdr:to>
      <xdr:col>68</xdr:col>
      <xdr:colOff>203200</xdr:colOff>
      <xdr:row>15</xdr:row>
      <xdr:rowOff>26670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58118</xdr:rowOff>
    </xdr:from>
    <xdr:to>
      <xdr:col>81</xdr:col>
      <xdr:colOff>95250</xdr:colOff>
      <xdr:row>16</xdr:row>
      <xdr:rowOff>159718</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8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30195</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77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100632</xdr:rowOff>
    </xdr:from>
    <xdr:to>
      <xdr:col>77</xdr:col>
      <xdr:colOff>95250</xdr:colOff>
      <xdr:row>17</xdr:row>
      <xdr:rowOff>30782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84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15559</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93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162681</xdr:rowOff>
    </xdr:from>
    <xdr:to>
      <xdr:col>73</xdr:col>
      <xdr:colOff>44450</xdr:colOff>
      <xdr:row>17</xdr:row>
      <xdr:rowOff>92831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90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77608</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99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104987</xdr:rowOff>
    </xdr:from>
    <xdr:to>
      <xdr:col>68</xdr:col>
      <xdr:colOff>203200</xdr:colOff>
      <xdr:row>18</xdr:row>
      <xdr:rowOff>35137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01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19914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10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106136</xdr:rowOff>
    </xdr:from>
    <xdr:to>
      <xdr:col>64</xdr:col>
      <xdr:colOff>152400</xdr:colOff>
      <xdr:row>18</xdr:row>
      <xdr:rowOff>36286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21063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76,413
74,748
1,449.83
44,769,191
43,219,130
1,152,644
25,626,437
47,591,635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mn-lt"/>
              <a:ea typeface="+mn-ea"/>
              <a:cs typeface="+mn-cs"/>
            </a:rPr>
            <a:t>　広範囲な市域の行政サービスを維持していくため、地域の行政拠点施設を設置し、さらに消防防災体制も分散型としていることから、類似団体に比べ職員数が多くなっている。しかし、当市の著しい人口減少や厳しい財政状況に鑑みれば、効率的で効果的な行政経営に取り組まなければならない状況にあり、そのため、令和</a:t>
          </a:r>
          <a:r>
            <a:rPr lang="ja-JP" altLang="en-US" sz="900">
              <a:solidFill>
                <a:schemeClr val="dk1"/>
              </a:solidFill>
              <a:effectLst/>
              <a:latin typeface="+mn-lt"/>
              <a:ea typeface="+mn-ea"/>
              <a:cs typeface="+mn-cs"/>
            </a:rPr>
            <a:t>６</a:t>
          </a:r>
          <a:r>
            <a:rPr lang="ja-JP" altLang="ja-JP" sz="900">
              <a:solidFill>
                <a:schemeClr val="dk1"/>
              </a:solidFill>
              <a:effectLst/>
              <a:latin typeface="+mn-lt"/>
              <a:ea typeface="+mn-ea"/>
              <a:cs typeface="+mn-cs"/>
            </a:rPr>
            <a:t>年４月時点で、平成１８年４月に比べ３</a:t>
          </a:r>
          <a:r>
            <a:rPr lang="ja-JP" altLang="en-US" sz="900">
              <a:solidFill>
                <a:schemeClr val="dk1"/>
              </a:solidFill>
              <a:effectLst/>
              <a:latin typeface="+mn-lt"/>
              <a:ea typeface="+mn-ea"/>
              <a:cs typeface="+mn-cs"/>
            </a:rPr>
            <a:t>７２</a:t>
          </a:r>
          <a:r>
            <a:rPr lang="ja-JP" altLang="ja-JP" sz="900">
              <a:solidFill>
                <a:schemeClr val="dk1"/>
              </a:solidFill>
              <a:effectLst/>
              <a:latin typeface="+mn-lt"/>
              <a:ea typeface="+mn-ea"/>
              <a:cs typeface="+mn-cs"/>
            </a:rPr>
            <a:t>人（普通会計）の職員を削減した。今後も、行政サービスの維持向上に努めながら、職員定員適正化計画に基づき、退職者補充率の抑制などにより、職員数の削減を行うとともに、効率的な行政組織体制や事務合理化による時間外勤務の抑制により、人件費の削減に努めていく。</a:t>
          </a:r>
          <a:endParaRPr lang="ja-JP" altLang="ja-JP" sz="9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37</xdr:row>
      <xdr:rowOff>128633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45922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115570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413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38</xdr:row>
      <xdr:rowOff>107406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413500"/>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22497</xdr:rowOff>
    </xdr:from>
    <xdr:to>
      <xdr:col>11</xdr:col>
      <xdr:colOff>9525</xdr:colOff>
      <xdr:row>38</xdr:row>
      <xdr:rowOff>107406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537597"/>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41020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77833</xdr:rowOff>
    </xdr:from>
    <xdr:to>
      <xdr:col>24</xdr:col>
      <xdr:colOff>76200</xdr:colOff>
      <xdr:row>38</xdr:row>
      <xdr:rowOff>7982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21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49910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93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56606</xdr:rowOff>
    </xdr:from>
    <xdr:to>
      <xdr:col>11</xdr:col>
      <xdr:colOff>60325</xdr:colOff>
      <xdr:row>38</xdr:row>
      <xdr:rowOff>158206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57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142983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658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143147</xdr:rowOff>
    </xdr:from>
    <xdr:to>
      <xdr:col>6</xdr:col>
      <xdr:colOff>171450</xdr:colOff>
      <xdr:row>38</xdr:row>
      <xdr:rowOff>73297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4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58074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57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rgbClr val="FF0000"/>
              </a:solidFill>
              <a:effectLst/>
              <a:latin typeface="+mn-lt"/>
              <a:ea typeface="+mn-ea"/>
              <a:cs typeface="+mn-cs"/>
            </a:rPr>
            <a:t>　</a:t>
          </a:r>
          <a:r>
            <a:rPr kumimoji="1" lang="ja-JP" altLang="ja-JP" sz="1100" b="0" i="0" baseline="0">
              <a:solidFill>
                <a:schemeClr val="dk1"/>
              </a:solidFill>
              <a:effectLst/>
              <a:latin typeface="+mn-lt"/>
              <a:ea typeface="+mn-ea"/>
              <a:cs typeface="+mn-cs"/>
            </a:rPr>
            <a:t>令和５年度は、クリーンセンター管理事業の増加などから、前年度比１．０ポイント増加した。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000" b="0" i="0" baseline="0">
              <a:solidFill>
                <a:schemeClr val="tx1">
                  <a:lumMod val="95000"/>
                  <a:lumOff val="5000"/>
                </a:schemeClr>
              </a:solidFill>
              <a:effectLst/>
              <a:latin typeface="+mn-lt"/>
              <a:ea typeface="+mn-ea"/>
              <a:cs typeface="+mn-cs"/>
            </a:rPr>
            <a:t>市域が広く公共施設や市営の観光施設を多く有し、その管理を主に民間委託や指定管理としていることが、物件費に係る経常収支比率が高い要因の一つである。公共施設マネジメントによる施設の統廃合等を行っているものの、昨今の物価高騰もあり、物件費は上昇傾向にある。</a:t>
          </a:r>
          <a:endParaRPr lang="ja-JP" altLang="ja-JP" sz="1000">
            <a:solidFill>
              <a:schemeClr val="tx1">
                <a:lumMod val="95000"/>
                <a:lumOff val="5000"/>
              </a:schemeClr>
            </a:solidFill>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161290</xdr:rowOff>
    </xdr:from>
    <xdr:to>
      <xdr:col>82</xdr:col>
      <xdr:colOff>107950</xdr:colOff>
      <xdr:row>18</xdr:row>
      <xdr:rowOff>81280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759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131572</xdr:rowOff>
    </xdr:from>
    <xdr:to>
      <xdr:col>78</xdr:col>
      <xdr:colOff>69850</xdr:colOff>
      <xdr:row>17</xdr:row>
      <xdr:rowOff>161290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7477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131572</xdr:rowOff>
    </xdr:from>
    <xdr:to>
      <xdr:col>73</xdr:col>
      <xdr:colOff>180975</xdr:colOff>
      <xdr:row>17</xdr:row>
      <xdr:rowOff>106426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7477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106426</xdr:rowOff>
    </xdr:from>
    <xdr:to>
      <xdr:col>69</xdr:col>
      <xdr:colOff>92075</xdr:colOff>
      <xdr:row>19</xdr:row>
      <xdr:rowOff>28702</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21076"/>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30480</xdr:rowOff>
    </xdr:from>
    <xdr:to>
      <xdr:col>82</xdr:col>
      <xdr:colOff>158750</xdr:colOff>
      <xdr:row>18</xdr:row>
      <xdr:rowOff>132080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2557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110490</xdr:rowOff>
    </xdr:from>
    <xdr:to>
      <xdr:col>78</xdr:col>
      <xdr:colOff>120650</xdr:colOff>
      <xdr:row>18</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25417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80772</xdr:rowOff>
    </xdr:from>
    <xdr:to>
      <xdr:col>74</xdr:col>
      <xdr:colOff>31750</xdr:colOff>
      <xdr:row>17</xdr:row>
      <xdr:rowOff>10922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167149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55626</xdr:rowOff>
    </xdr:from>
    <xdr:to>
      <xdr:col>69</xdr:col>
      <xdr:colOff>142875</xdr:colOff>
      <xdr:row>17</xdr:row>
      <xdr:rowOff>157226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149352</xdr:rowOff>
    </xdr:from>
    <xdr:to>
      <xdr:col>65</xdr:col>
      <xdr:colOff>53975</xdr:colOff>
      <xdr:row>19</xdr:row>
      <xdr:rowOff>79502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64279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2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000" b="0" i="0" baseline="0">
              <a:solidFill>
                <a:schemeClr val="tx1">
                  <a:lumMod val="95000"/>
                  <a:lumOff val="5000"/>
                </a:schemeClr>
              </a:solidFill>
              <a:effectLst/>
              <a:latin typeface="+mn-lt"/>
              <a:ea typeface="+mn-ea"/>
              <a:cs typeface="+mn-cs"/>
            </a:rPr>
            <a:t>扶助費に係る経常収支比率は、類似団体や県内市町と比較するとやや低い状況にある。令和</a:t>
          </a:r>
          <a:r>
            <a:rPr kumimoji="1" lang="ja-JP" altLang="en-US" sz="1000" b="0" i="0" baseline="0">
              <a:solidFill>
                <a:schemeClr val="tx1">
                  <a:lumMod val="95000"/>
                  <a:lumOff val="5000"/>
                </a:schemeClr>
              </a:solidFill>
              <a:effectLst/>
              <a:latin typeface="+mn-lt"/>
              <a:ea typeface="+mn-ea"/>
              <a:cs typeface="+mn-cs"/>
            </a:rPr>
            <a:t>５</a:t>
          </a:r>
          <a:r>
            <a:rPr kumimoji="1" lang="ja-JP" altLang="ja-JP" sz="1000" b="0" i="0" baseline="0">
              <a:solidFill>
                <a:schemeClr val="tx1">
                  <a:lumMod val="95000"/>
                  <a:lumOff val="5000"/>
                </a:schemeClr>
              </a:solidFill>
              <a:effectLst/>
              <a:latin typeface="+mn-lt"/>
              <a:ea typeface="+mn-ea"/>
              <a:cs typeface="+mn-cs"/>
            </a:rPr>
            <a:t>年度は、</a:t>
          </a:r>
          <a:r>
            <a:rPr kumimoji="1" lang="ja-JP" altLang="en-US" sz="1000" b="0" i="0" baseline="0">
              <a:solidFill>
                <a:schemeClr val="tx1">
                  <a:lumMod val="95000"/>
                  <a:lumOff val="5000"/>
                </a:schemeClr>
              </a:solidFill>
              <a:effectLst/>
              <a:latin typeface="+mn-lt"/>
              <a:ea typeface="+mn-ea"/>
              <a:cs typeface="+mn-cs"/>
            </a:rPr>
            <a:t>生活保護費の増などにより</a:t>
          </a:r>
          <a:r>
            <a:rPr kumimoji="1" lang="ja-JP" altLang="ja-JP" sz="1000" b="0" i="0" baseline="0">
              <a:solidFill>
                <a:schemeClr val="tx1">
                  <a:lumMod val="95000"/>
                  <a:lumOff val="5000"/>
                </a:schemeClr>
              </a:solidFill>
              <a:effectLst/>
              <a:latin typeface="+mn-lt"/>
              <a:ea typeface="+mn-ea"/>
              <a:cs typeface="+mn-cs"/>
            </a:rPr>
            <a:t>０．</a:t>
          </a:r>
          <a:r>
            <a:rPr kumimoji="1" lang="ja-JP" altLang="en-US" sz="1000" b="0" i="0" baseline="0">
              <a:solidFill>
                <a:schemeClr val="tx1">
                  <a:lumMod val="95000"/>
                  <a:lumOff val="5000"/>
                </a:schemeClr>
              </a:solidFill>
              <a:effectLst/>
              <a:latin typeface="+mn-lt"/>
              <a:ea typeface="+mn-ea"/>
              <a:cs typeface="+mn-cs"/>
            </a:rPr>
            <a:t>３</a:t>
          </a:r>
          <a:r>
            <a:rPr kumimoji="1" lang="ja-JP" altLang="ja-JP" sz="1000" b="0" i="0" baseline="0">
              <a:solidFill>
                <a:schemeClr val="tx1">
                  <a:lumMod val="95000"/>
                  <a:lumOff val="5000"/>
                </a:schemeClr>
              </a:solidFill>
              <a:effectLst/>
              <a:latin typeface="+mn-lt"/>
              <a:ea typeface="+mn-ea"/>
              <a:cs typeface="+mn-cs"/>
            </a:rPr>
            <a:t>ポイント上昇した。</a:t>
          </a:r>
          <a:endParaRPr lang="ja-JP" altLang="ja-JP" sz="1000">
            <a:solidFill>
              <a:schemeClr val="tx1">
                <a:lumMod val="95000"/>
                <a:lumOff val="5000"/>
              </a:schemeClr>
            </a:solidFill>
            <a:effectLst/>
          </a:endParaRPr>
        </a:p>
        <a:p>
          <a:pPr eaLnBrk="1" fontAlgn="auto" latinLnBrk="0" hangingPunct="1"/>
          <a:r>
            <a:rPr kumimoji="1" lang="ja-JP" altLang="ja-JP" sz="1000" b="0" i="0" baseline="0">
              <a:solidFill>
                <a:srgbClr val="FF0000"/>
              </a:solidFill>
              <a:effectLst/>
              <a:latin typeface="+mn-lt"/>
              <a:ea typeface="+mn-ea"/>
              <a:cs typeface="+mn-cs"/>
            </a:rPr>
            <a:t>　</a:t>
          </a:r>
          <a:r>
            <a:rPr kumimoji="1" lang="ja-JP" altLang="ja-JP" sz="1000" b="0" i="0" baseline="0">
              <a:solidFill>
                <a:schemeClr val="tx1">
                  <a:lumMod val="95000"/>
                  <a:lumOff val="5000"/>
                </a:schemeClr>
              </a:solidFill>
              <a:effectLst/>
              <a:latin typeface="+mn-lt"/>
              <a:ea typeface="+mn-ea"/>
              <a:cs typeface="+mn-cs"/>
            </a:rPr>
            <a:t>障がい者自立支援給付費の増加や、こども医療費の助成における高校３年生相当までの現物給付方式など、市独自の社会保障施策の実施から事業費は高い傾向にある。そのため、他の自治体に比べ、扶助単価が著しく高い</a:t>
          </a:r>
          <a:r>
            <a:rPr kumimoji="1" lang="ja-JP" altLang="en-US" sz="1000" b="0" i="0" baseline="0">
              <a:solidFill>
                <a:schemeClr val="tx1">
                  <a:lumMod val="95000"/>
                  <a:lumOff val="5000"/>
                </a:schemeClr>
              </a:solidFill>
              <a:effectLst/>
              <a:latin typeface="+mn-lt"/>
              <a:ea typeface="+mn-ea"/>
              <a:cs typeface="+mn-cs"/>
            </a:rPr>
            <a:t>事業</a:t>
          </a:r>
          <a:r>
            <a:rPr kumimoji="1" lang="ja-JP" altLang="ja-JP" sz="1000" b="0" i="0" baseline="0">
              <a:solidFill>
                <a:schemeClr val="tx1">
                  <a:lumMod val="95000"/>
                  <a:lumOff val="5000"/>
                </a:schemeClr>
              </a:solidFill>
              <a:effectLst/>
              <a:latin typeface="+mn-lt"/>
              <a:ea typeface="+mn-ea"/>
              <a:cs typeface="+mn-cs"/>
            </a:rPr>
            <a:t>や当市独自の扶助等について</a:t>
          </a:r>
          <a:r>
            <a:rPr kumimoji="1" lang="ja-JP" altLang="en-US" sz="1000" b="0" i="0" baseline="0">
              <a:solidFill>
                <a:schemeClr val="tx1">
                  <a:lumMod val="95000"/>
                  <a:lumOff val="5000"/>
                </a:schemeClr>
              </a:solidFill>
              <a:effectLst/>
              <a:latin typeface="+mn-lt"/>
              <a:ea typeface="+mn-ea"/>
              <a:cs typeface="+mn-cs"/>
            </a:rPr>
            <a:t>見直しを</a:t>
          </a:r>
          <a:r>
            <a:rPr kumimoji="1" lang="ja-JP" altLang="ja-JP" sz="1000" b="0" i="0" baseline="0">
              <a:solidFill>
                <a:schemeClr val="tx1">
                  <a:lumMod val="95000"/>
                  <a:lumOff val="5000"/>
                </a:schemeClr>
              </a:solidFill>
              <a:effectLst/>
              <a:latin typeface="+mn-lt"/>
              <a:ea typeface="+mn-ea"/>
              <a:cs typeface="+mn-cs"/>
            </a:rPr>
            <a:t>図ることにより、上昇を抑制していく必要がある。</a:t>
          </a:r>
          <a:endParaRPr lang="ja-JP" altLang="ja-JP" sz="1000">
            <a:solidFill>
              <a:schemeClr val="tx1">
                <a:lumMod val="95000"/>
                <a:lumOff val="5000"/>
              </a:schemeClr>
            </a:solidFill>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149860</xdr:rowOff>
    </xdr:from>
    <xdr:to>
      <xdr:col>24</xdr:col>
      <xdr:colOff>25400</xdr:colOff>
      <xdr:row>55</xdr:row>
      <xdr:rowOff>1270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08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111760</xdr:rowOff>
    </xdr:from>
    <xdr:to>
      <xdr:col>19</xdr:col>
      <xdr:colOff>187325</xdr:colOff>
      <xdr:row>54</xdr:row>
      <xdr:rowOff>149860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70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111760</xdr:rowOff>
    </xdr:from>
    <xdr:to>
      <xdr:col>15</xdr:col>
      <xdr:colOff>98425</xdr:colOff>
      <xdr:row>54</xdr:row>
      <xdr:rowOff>149860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370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149860</xdr:rowOff>
    </xdr:from>
    <xdr:to>
      <xdr:col>11</xdr:col>
      <xdr:colOff>9525</xdr:colOff>
      <xdr:row>55</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081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121920</xdr:rowOff>
    </xdr:from>
    <xdr:to>
      <xdr:col>24</xdr:col>
      <xdr:colOff>76200</xdr:colOff>
      <xdr:row>55</xdr:row>
      <xdr:rowOff>52070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138447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99060</xdr:rowOff>
    </xdr:from>
    <xdr:to>
      <xdr:col>20</xdr:col>
      <xdr:colOff>38100</xdr:colOff>
      <xdr:row>55</xdr:row>
      <xdr:rowOff>29210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39387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60960</xdr:rowOff>
    </xdr:from>
    <xdr:to>
      <xdr:col>15</xdr:col>
      <xdr:colOff>149225</xdr:colOff>
      <xdr:row>54</xdr:row>
      <xdr:rowOff>162560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99060</xdr:rowOff>
    </xdr:from>
    <xdr:to>
      <xdr:col>11</xdr:col>
      <xdr:colOff>60325</xdr:colOff>
      <xdr:row>55</xdr:row>
      <xdr:rowOff>29210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39387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tx1">
                  <a:lumMod val="95000"/>
                  <a:lumOff val="5000"/>
                </a:schemeClr>
              </a:solidFill>
              <a:effectLst/>
              <a:latin typeface="+mn-lt"/>
              <a:ea typeface="+mn-ea"/>
              <a:cs typeface="+mn-cs"/>
            </a:rPr>
            <a:t>　維持補修費、投資及び出資金、貸付金、繰出金などに係るその他の経常収支比率は、類似団体と同程度となっている。</a:t>
          </a:r>
          <a:endParaRPr lang="ja-JP" altLang="ja-JP" sz="1000">
            <a:solidFill>
              <a:schemeClr val="tx1">
                <a:lumMod val="95000"/>
                <a:lumOff val="5000"/>
              </a:schemeClr>
            </a:solidFill>
            <a:effectLst/>
          </a:endParaRPr>
        </a:p>
        <a:p>
          <a:pPr eaLnBrk="1" fontAlgn="auto" latinLnBrk="0" hangingPunct="1"/>
          <a:r>
            <a:rPr kumimoji="1" lang="ja-JP" altLang="ja-JP" sz="1000" b="0" i="0" baseline="0">
              <a:solidFill>
                <a:schemeClr val="tx1"/>
              </a:solidFill>
              <a:effectLst/>
              <a:latin typeface="+mn-lt"/>
              <a:ea typeface="+mn-ea"/>
              <a:cs typeface="+mn-cs"/>
            </a:rPr>
            <a:t>　令和</a:t>
          </a:r>
          <a:r>
            <a:rPr kumimoji="1" lang="ja-JP" altLang="en-US" sz="1000" b="0" i="0" baseline="0">
              <a:solidFill>
                <a:schemeClr val="tx1"/>
              </a:solidFill>
              <a:effectLst/>
              <a:latin typeface="+mn-lt"/>
              <a:ea typeface="+mn-ea"/>
              <a:cs typeface="+mn-cs"/>
            </a:rPr>
            <a:t>５</a:t>
          </a:r>
          <a:r>
            <a:rPr kumimoji="1" lang="ja-JP" altLang="ja-JP" sz="1000" b="0" i="0" baseline="0">
              <a:solidFill>
                <a:schemeClr val="tx1"/>
              </a:solidFill>
              <a:effectLst/>
              <a:latin typeface="+mn-lt"/>
              <a:ea typeface="+mn-ea"/>
              <a:cs typeface="+mn-cs"/>
            </a:rPr>
            <a:t>年度は１２．</a:t>
          </a:r>
          <a:r>
            <a:rPr kumimoji="1" lang="ja-JP" altLang="en-US" sz="1000" b="0" i="0" baseline="0">
              <a:solidFill>
                <a:schemeClr val="tx1"/>
              </a:solidFill>
              <a:effectLst/>
              <a:latin typeface="+mn-lt"/>
              <a:ea typeface="+mn-ea"/>
              <a:cs typeface="+mn-cs"/>
            </a:rPr>
            <a:t>９</a:t>
          </a:r>
          <a:r>
            <a:rPr kumimoji="1" lang="ja-JP" altLang="ja-JP" sz="1000" b="0" i="0" baseline="0">
              <a:solidFill>
                <a:schemeClr val="tx1"/>
              </a:solidFill>
              <a:effectLst/>
              <a:latin typeface="+mn-lt"/>
              <a:ea typeface="+mn-ea"/>
              <a:cs typeface="+mn-cs"/>
            </a:rPr>
            <a:t>％</a:t>
          </a:r>
          <a:r>
            <a:rPr kumimoji="1" lang="ja-JP" altLang="en-US" sz="1000" b="0" i="0" baseline="0">
              <a:solidFill>
                <a:schemeClr val="tx1"/>
              </a:solidFill>
              <a:effectLst/>
              <a:latin typeface="+mn-lt"/>
              <a:ea typeface="+mn-ea"/>
              <a:cs typeface="+mn-cs"/>
            </a:rPr>
            <a:t>と</a:t>
          </a:r>
          <a:r>
            <a:rPr kumimoji="1" lang="ja-JP" altLang="ja-JP" sz="1000" b="0" i="0" baseline="0">
              <a:solidFill>
                <a:schemeClr val="tx1"/>
              </a:solidFill>
              <a:effectLst/>
              <a:latin typeface="+mn-lt"/>
              <a:ea typeface="+mn-ea"/>
              <a:cs typeface="+mn-cs"/>
            </a:rPr>
            <a:t>、前年度比０．</a:t>
          </a:r>
          <a:r>
            <a:rPr kumimoji="1" lang="ja-JP" altLang="en-US" sz="1000" b="0" i="0" baseline="0">
              <a:solidFill>
                <a:schemeClr val="tx1"/>
              </a:solidFill>
              <a:effectLst/>
              <a:latin typeface="+mn-lt"/>
              <a:ea typeface="+mn-ea"/>
              <a:cs typeface="+mn-cs"/>
            </a:rPr>
            <a:t>４</a:t>
          </a:r>
          <a:r>
            <a:rPr kumimoji="1" lang="ja-JP" altLang="ja-JP" sz="1000" b="0" i="0" baseline="0">
              <a:solidFill>
                <a:schemeClr val="tx1"/>
              </a:solidFill>
              <a:effectLst/>
              <a:latin typeface="+mn-lt"/>
              <a:ea typeface="+mn-ea"/>
              <a:cs typeface="+mn-cs"/>
            </a:rPr>
            <a:t>ポイント</a:t>
          </a:r>
          <a:r>
            <a:rPr kumimoji="1" lang="ja-JP" altLang="en-US" sz="1000" b="0" i="0" baseline="0">
              <a:solidFill>
                <a:schemeClr val="tx1"/>
              </a:solidFill>
              <a:effectLst/>
              <a:latin typeface="+mn-lt"/>
              <a:ea typeface="+mn-ea"/>
              <a:cs typeface="+mn-cs"/>
            </a:rPr>
            <a:t>減少</a:t>
          </a:r>
          <a:r>
            <a:rPr kumimoji="1" lang="ja-JP" altLang="ja-JP" sz="1000" b="0" i="0" baseline="0">
              <a:solidFill>
                <a:schemeClr val="tx1"/>
              </a:solidFill>
              <a:effectLst/>
              <a:latin typeface="+mn-lt"/>
              <a:ea typeface="+mn-ea"/>
              <a:cs typeface="+mn-cs"/>
            </a:rPr>
            <a:t>しているが、</a:t>
          </a:r>
          <a:r>
            <a:rPr kumimoji="1" lang="ja-JP" altLang="en-US" sz="1000" b="0" i="0" baseline="0">
              <a:solidFill>
                <a:schemeClr val="tx1"/>
              </a:solidFill>
              <a:effectLst/>
              <a:latin typeface="+mn-lt"/>
              <a:ea typeface="+mn-ea"/>
              <a:cs typeface="+mn-cs"/>
            </a:rPr>
            <a:t>その要因は、</a:t>
          </a:r>
          <a:r>
            <a:rPr kumimoji="1" lang="ja-JP" altLang="ja-JP" sz="1000" b="0" i="0" baseline="0">
              <a:solidFill>
                <a:schemeClr val="tx1"/>
              </a:solidFill>
              <a:effectLst/>
              <a:latin typeface="+mn-lt"/>
              <a:ea typeface="+mn-ea"/>
              <a:cs typeface="+mn-cs"/>
            </a:rPr>
            <a:t>除排雪費</a:t>
          </a:r>
          <a:r>
            <a:rPr kumimoji="1" lang="ja-JP" altLang="en-US" sz="1000" b="0" i="0" baseline="0">
              <a:solidFill>
                <a:schemeClr val="tx1"/>
              </a:solidFill>
              <a:effectLst/>
              <a:latin typeface="+mn-lt"/>
              <a:ea typeface="+mn-ea"/>
              <a:cs typeface="+mn-cs"/>
            </a:rPr>
            <a:t>などが増加した一方で、道路修築費が大幅減となったことによる</a:t>
          </a:r>
          <a:r>
            <a:rPr kumimoji="1" lang="ja-JP" altLang="ja-JP" sz="1000" b="0" i="0" baseline="0">
              <a:solidFill>
                <a:schemeClr val="tx1"/>
              </a:solidFill>
              <a:effectLst/>
              <a:latin typeface="+mn-lt"/>
              <a:ea typeface="+mn-ea"/>
              <a:cs typeface="+mn-cs"/>
            </a:rPr>
            <a:t>。</a:t>
          </a:r>
          <a:endParaRPr kumimoji="1" lang="en-US" altLang="ja-JP" sz="1000" b="0" i="0" baseline="0">
            <a:solidFill>
              <a:schemeClr val="tx1"/>
            </a:solidFill>
            <a:effectLst/>
            <a:latin typeface="+mn-lt"/>
            <a:ea typeface="+mn-ea"/>
            <a:cs typeface="+mn-cs"/>
          </a:endParaRPr>
        </a:p>
        <a:p>
          <a:pPr eaLnBrk="1" fontAlgn="auto" latinLnBrk="0" hangingPunct="1"/>
          <a:r>
            <a:rPr kumimoji="1" lang="ja-JP" altLang="en-US" sz="1000" b="0" i="0" baseline="0">
              <a:solidFill>
                <a:schemeClr val="tx1"/>
              </a:solidFill>
              <a:effectLst/>
              <a:latin typeface="+mn-lt"/>
              <a:ea typeface="+mn-ea"/>
              <a:cs typeface="+mn-cs"/>
            </a:rPr>
            <a:t>　</a:t>
          </a:r>
          <a:r>
            <a:rPr kumimoji="1" lang="ja-JP" altLang="ja-JP" sz="1000" b="0" i="0" baseline="0">
              <a:solidFill>
                <a:schemeClr val="tx1"/>
              </a:solidFill>
              <a:effectLst/>
              <a:latin typeface="+mn-lt"/>
              <a:ea typeface="+mn-ea"/>
              <a:cs typeface="+mn-cs"/>
            </a:rPr>
            <a:t>今後も公共施設マネジメント計画に</a:t>
          </a:r>
          <a:r>
            <a:rPr kumimoji="1" lang="ja-JP" altLang="en-US" sz="1000" b="0" i="0" baseline="0">
              <a:solidFill>
                <a:schemeClr val="tx1"/>
              </a:solidFill>
              <a:effectLst/>
              <a:latin typeface="+mn-lt"/>
              <a:ea typeface="+mn-ea"/>
              <a:cs typeface="+mn-cs"/>
            </a:rPr>
            <a:t>基づき</a:t>
          </a:r>
          <a:r>
            <a:rPr kumimoji="1" lang="ja-JP" altLang="ja-JP" sz="1000" b="0" i="0" baseline="0">
              <a:solidFill>
                <a:schemeClr val="tx1"/>
              </a:solidFill>
              <a:effectLst/>
              <a:latin typeface="+mn-lt"/>
              <a:ea typeface="+mn-ea"/>
              <a:cs typeface="+mn-cs"/>
            </a:rPr>
            <a:t>、施設保有量の適正化を推進し、維持補修費の平準化を図っていく。</a:t>
          </a:r>
          <a:endParaRPr lang="ja-JP" altLang="ja-JP" sz="1000">
            <a:solidFill>
              <a:schemeClr val="tx1"/>
            </a:solidFill>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48078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771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57</xdr:row>
      <xdr:rowOff>48078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445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110672</xdr:rowOff>
    </xdr:from>
    <xdr:to>
      <xdr:col>73</xdr:col>
      <xdr:colOff>180975</xdr:colOff>
      <xdr:row>56</xdr:row>
      <xdr:rowOff>143328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11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110672</xdr:rowOff>
    </xdr:from>
    <xdr:to>
      <xdr:col>69</xdr:col>
      <xdr:colOff>92075</xdr:colOff>
      <xdr:row>56</xdr:row>
      <xdr:rowOff>154215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118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97262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168728</xdr:rowOff>
    </xdr:from>
    <xdr:to>
      <xdr:col>78</xdr:col>
      <xdr:colOff>120650</xdr:colOff>
      <xdr:row>57</xdr:row>
      <xdr:rowOff>98878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83655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59872</xdr:rowOff>
    </xdr:from>
    <xdr:to>
      <xdr:col>69</xdr:col>
      <xdr:colOff>142875</xdr:colOff>
      <xdr:row>56</xdr:row>
      <xdr:rowOff>161472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103415</xdr:rowOff>
    </xdr:from>
    <xdr:to>
      <xdr:col>65</xdr:col>
      <xdr:colOff>53975</xdr:colOff>
      <xdr:row>57</xdr:row>
      <xdr:rowOff>33565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43742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tx1">
                  <a:lumMod val="95000"/>
                  <a:lumOff val="5000"/>
                </a:schemeClr>
              </a:solidFill>
              <a:effectLst/>
              <a:latin typeface="+mn-lt"/>
              <a:ea typeface="+mn-ea"/>
              <a:cs typeface="+mn-cs"/>
            </a:rPr>
            <a:t>　補助費等</a:t>
          </a:r>
          <a:r>
            <a:rPr kumimoji="1" lang="ja-JP" altLang="ja-JP" sz="900" b="0" i="0" baseline="0">
              <a:solidFill>
                <a:schemeClr val="dk1"/>
              </a:solidFill>
              <a:effectLst/>
              <a:latin typeface="+mn-lt"/>
              <a:ea typeface="+mn-ea"/>
              <a:cs typeface="+mn-cs"/>
            </a:rPr>
            <a:t>係る経常収支比率</a:t>
          </a:r>
          <a:r>
            <a:rPr kumimoji="1" lang="ja-JP" altLang="ja-JP" sz="900" b="0" i="0" baseline="0">
              <a:solidFill>
                <a:schemeClr val="tx1">
                  <a:lumMod val="95000"/>
                  <a:lumOff val="5000"/>
                </a:schemeClr>
              </a:solidFill>
              <a:effectLst/>
              <a:latin typeface="+mn-lt"/>
              <a:ea typeface="+mn-ea"/>
              <a:cs typeface="+mn-cs"/>
            </a:rPr>
            <a:t>は、類似団体や県内市町と比較して低くなっている。これは、合併前の一部事務組合が所管した事務を引き継いだため、負担金（補助費等に区分されるもの）が大幅に減少し、物件費や人件費に区分された背景がある。</a:t>
          </a:r>
          <a:endParaRPr lang="ja-JP" altLang="ja-JP" sz="900">
            <a:solidFill>
              <a:schemeClr val="tx1">
                <a:lumMod val="95000"/>
                <a:lumOff val="5000"/>
              </a:schemeClr>
            </a:solidFill>
            <a:effectLst/>
          </a:endParaRPr>
        </a:p>
        <a:p>
          <a:pPr eaLnBrk="1" fontAlgn="auto" latinLnBrk="0" hangingPunct="1"/>
          <a:r>
            <a:rPr kumimoji="1" lang="ja-JP" altLang="ja-JP" sz="900" b="0" i="0" baseline="0">
              <a:solidFill>
                <a:schemeClr val="tx1">
                  <a:lumMod val="95000"/>
                  <a:lumOff val="5000"/>
                </a:schemeClr>
              </a:solidFill>
              <a:effectLst/>
              <a:latin typeface="+mn-lt"/>
              <a:ea typeface="+mn-ea"/>
              <a:cs typeface="+mn-cs"/>
            </a:rPr>
            <a:t>　なお、補助金については、住民サービスの低下を最小限に抑えつつ、補助制度をより効果的・合理的に運用することを目的として、令和元年度に「日光市補助金の適正化に関する基準」を策定し</a:t>
          </a:r>
          <a:r>
            <a:rPr kumimoji="1" lang="ja-JP" altLang="en-US" sz="900" b="0" i="0" baseline="0">
              <a:solidFill>
                <a:schemeClr val="tx1">
                  <a:lumMod val="95000"/>
                  <a:lumOff val="5000"/>
                </a:schemeClr>
              </a:solidFill>
              <a:effectLst/>
              <a:latin typeface="+mn-lt"/>
              <a:ea typeface="+mn-ea"/>
              <a:cs typeface="+mn-cs"/>
            </a:rPr>
            <a:t>、</a:t>
          </a:r>
          <a:r>
            <a:rPr kumimoji="1" lang="ja-JP" altLang="ja-JP" sz="900" b="0" i="0" baseline="0">
              <a:solidFill>
                <a:schemeClr val="tx1">
                  <a:lumMod val="95000"/>
                  <a:lumOff val="5000"/>
                </a:schemeClr>
              </a:solidFill>
              <a:effectLst/>
              <a:latin typeface="+mn-lt"/>
              <a:ea typeface="+mn-ea"/>
              <a:cs typeface="+mn-cs"/>
            </a:rPr>
            <a:t>各補助金の効果検証・評価を実施するなど、適正化</a:t>
          </a:r>
          <a:r>
            <a:rPr kumimoji="1" lang="ja-JP" altLang="en-US" sz="900" b="0" i="0" baseline="0">
              <a:solidFill>
                <a:schemeClr val="tx1">
                  <a:lumMod val="95000"/>
                  <a:lumOff val="5000"/>
                </a:schemeClr>
              </a:solidFill>
              <a:effectLst/>
              <a:latin typeface="+mn-lt"/>
              <a:ea typeface="+mn-ea"/>
              <a:cs typeface="+mn-cs"/>
            </a:rPr>
            <a:t>を</a:t>
          </a:r>
          <a:r>
            <a:rPr kumimoji="1" lang="ja-JP" altLang="ja-JP" sz="900" b="0" i="0" baseline="0">
              <a:solidFill>
                <a:schemeClr val="tx1">
                  <a:lumMod val="95000"/>
                  <a:lumOff val="5000"/>
                </a:schemeClr>
              </a:solidFill>
              <a:effectLst/>
              <a:latin typeface="+mn-lt"/>
              <a:ea typeface="+mn-ea"/>
              <a:cs typeface="+mn-cs"/>
            </a:rPr>
            <a:t>推進</a:t>
          </a:r>
          <a:r>
            <a:rPr kumimoji="1" lang="ja-JP" altLang="en-US" sz="900" b="0" i="0" baseline="0">
              <a:solidFill>
                <a:schemeClr val="tx1">
                  <a:lumMod val="95000"/>
                  <a:lumOff val="5000"/>
                </a:schemeClr>
              </a:solidFill>
              <a:effectLst/>
              <a:latin typeface="+mn-lt"/>
              <a:ea typeface="+mn-ea"/>
              <a:cs typeface="+mn-cs"/>
            </a:rPr>
            <a:t>している</a:t>
          </a:r>
          <a:r>
            <a:rPr kumimoji="1" lang="ja-JP" altLang="ja-JP" sz="900" b="0" i="0" baseline="0">
              <a:solidFill>
                <a:schemeClr val="tx1">
                  <a:lumMod val="95000"/>
                  <a:lumOff val="5000"/>
                </a:schemeClr>
              </a:solidFill>
              <a:effectLst/>
              <a:latin typeface="+mn-lt"/>
              <a:ea typeface="+mn-ea"/>
              <a:cs typeface="+mn-cs"/>
            </a:rPr>
            <a:t>。</a:t>
          </a:r>
          <a:endParaRPr lang="ja-JP" altLang="ja-JP" sz="900">
            <a:solidFill>
              <a:schemeClr val="tx1">
                <a:lumMod val="95000"/>
                <a:lumOff val="5000"/>
              </a:schemeClr>
            </a:solidFill>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31750</xdr:rowOff>
    </xdr:from>
    <xdr:to>
      <xdr:col>82</xdr:col>
      <xdr:colOff>107950</xdr:colOff>
      <xdr:row>35</xdr:row>
      <xdr:rowOff>100330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0325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31750</xdr:rowOff>
    </xdr:from>
    <xdr:to>
      <xdr:col>78</xdr:col>
      <xdr:colOff>69850</xdr:colOff>
      <xdr:row>35</xdr:row>
      <xdr:rowOff>39370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032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39370</xdr:rowOff>
    </xdr:from>
    <xdr:to>
      <xdr:col>73</xdr:col>
      <xdr:colOff>180975</xdr:colOff>
      <xdr:row>35</xdr:row>
      <xdr:rowOff>46990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040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39370</xdr:rowOff>
    </xdr:from>
    <xdr:to>
      <xdr:col>69</xdr:col>
      <xdr:colOff>92075</xdr:colOff>
      <xdr:row>35</xdr:row>
      <xdr:rowOff>46990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040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170197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49530</xdr:rowOff>
    </xdr:from>
    <xdr:to>
      <xdr:col>82</xdr:col>
      <xdr:colOff>158750</xdr:colOff>
      <xdr:row>35</xdr:row>
      <xdr:rowOff>151130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66057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152400</xdr:rowOff>
    </xdr:from>
    <xdr:to>
      <xdr:col>78</xdr:col>
      <xdr:colOff>120650</xdr:colOff>
      <xdr:row>35</xdr:row>
      <xdr:rowOff>82550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92727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160020</xdr:rowOff>
    </xdr:from>
    <xdr:to>
      <xdr:col>74</xdr:col>
      <xdr:colOff>31750</xdr:colOff>
      <xdr:row>35</xdr:row>
      <xdr:rowOff>90170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100347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107967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160020</xdr:rowOff>
    </xdr:from>
    <xdr:to>
      <xdr:col>65</xdr:col>
      <xdr:colOff>53975</xdr:colOff>
      <xdr:row>35</xdr:row>
      <xdr:rowOff>90170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100347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a:t>
          </a:r>
          <a:r>
            <a:rPr kumimoji="1" lang="ja-JP" altLang="ja-JP" sz="1000" b="0" i="0" baseline="0">
              <a:solidFill>
                <a:schemeClr val="tx1">
                  <a:lumMod val="95000"/>
                  <a:lumOff val="5000"/>
                </a:schemeClr>
              </a:solidFill>
              <a:effectLst/>
              <a:latin typeface="+mn-lt"/>
              <a:ea typeface="+mn-ea"/>
              <a:cs typeface="+mn-cs"/>
            </a:rPr>
            <a:t>公債費</a:t>
          </a:r>
          <a:r>
            <a:rPr kumimoji="1" lang="ja-JP" altLang="ja-JP" sz="1100" b="0" i="0" baseline="0">
              <a:solidFill>
                <a:schemeClr val="dk1"/>
              </a:solidFill>
              <a:effectLst/>
              <a:latin typeface="+mn-lt"/>
              <a:ea typeface="+mn-ea"/>
              <a:cs typeface="+mn-cs"/>
            </a:rPr>
            <a:t>に係る経常収支比率</a:t>
          </a:r>
          <a:r>
            <a:rPr kumimoji="1" lang="ja-JP" altLang="ja-JP" sz="1000" b="0" i="0" baseline="0">
              <a:solidFill>
                <a:schemeClr val="tx1">
                  <a:lumMod val="95000"/>
                  <a:lumOff val="5000"/>
                </a:schemeClr>
              </a:solidFill>
              <a:effectLst/>
              <a:latin typeface="+mn-lt"/>
              <a:ea typeface="+mn-ea"/>
              <a:cs typeface="+mn-cs"/>
            </a:rPr>
            <a:t>は、合併特例事業債の積極的な活用などにより、類似団体や県内市町と比較し高い状況にある。</a:t>
          </a:r>
          <a:r>
            <a:rPr kumimoji="1" lang="ja-JP" altLang="en-US" sz="1000" b="0" i="0" baseline="0">
              <a:solidFill>
                <a:schemeClr val="tx1">
                  <a:lumMod val="95000"/>
                  <a:lumOff val="5000"/>
                </a:schemeClr>
              </a:solidFill>
              <a:effectLst/>
              <a:latin typeface="+mn-lt"/>
              <a:ea typeface="+mn-ea"/>
              <a:cs typeface="+mn-cs"/>
            </a:rPr>
            <a:t>公債費は減少傾向にあるものの、</a:t>
          </a:r>
          <a:r>
            <a:rPr kumimoji="1" lang="ja-JP" altLang="ja-JP" sz="1000" b="0" i="0" baseline="0">
              <a:solidFill>
                <a:schemeClr val="tx1">
                  <a:lumMod val="95000"/>
                  <a:lumOff val="5000"/>
                </a:schemeClr>
              </a:solidFill>
              <a:effectLst/>
              <a:latin typeface="+mn-lt"/>
              <a:ea typeface="+mn-ea"/>
              <a:cs typeface="+mn-cs"/>
            </a:rPr>
            <a:t>庁舎整備事業などの大型事業のため発行した多額の合併特例事業債の償還や、臨時財政対策債発行額の増加などから、しばらく高止まりが予想される。</a:t>
          </a:r>
          <a:endParaRPr lang="ja-JP" altLang="ja-JP" sz="1000">
            <a:solidFill>
              <a:schemeClr val="tx1">
                <a:lumMod val="95000"/>
                <a:lumOff val="5000"/>
              </a:schemeClr>
            </a:solidFill>
            <a:effectLst/>
          </a:endParaRPr>
        </a:p>
        <a:p>
          <a:pPr eaLnBrk="1" fontAlgn="auto" latinLnBrk="0" hangingPunct="1"/>
          <a:r>
            <a:rPr kumimoji="1" lang="ja-JP" altLang="ja-JP" sz="1000" b="0" i="0" baseline="0">
              <a:solidFill>
                <a:schemeClr val="tx1">
                  <a:lumMod val="95000"/>
                  <a:lumOff val="5000"/>
                </a:schemeClr>
              </a:solidFill>
              <a:effectLst/>
              <a:latin typeface="+mn-lt"/>
              <a:ea typeface="+mn-ea"/>
              <a:cs typeface="+mn-cs"/>
            </a:rPr>
            <a:t>　地方債への過度な依存を避けるため、緊急度や住民ニーズを的確に捉えた事業の集中と選択を徹底し、交付税措置のある</a:t>
          </a:r>
          <a:r>
            <a:rPr kumimoji="1" lang="ja-JP" altLang="en-US" sz="1000" b="0" i="0" baseline="0">
              <a:solidFill>
                <a:schemeClr val="tx1">
                  <a:lumMod val="95000"/>
                  <a:lumOff val="5000"/>
                </a:schemeClr>
              </a:solidFill>
              <a:effectLst/>
              <a:latin typeface="+mn-lt"/>
              <a:ea typeface="+mn-ea"/>
              <a:cs typeface="+mn-cs"/>
            </a:rPr>
            <a:t>地方</a:t>
          </a:r>
          <a:r>
            <a:rPr kumimoji="1" lang="ja-JP" altLang="ja-JP" sz="1000" b="0" i="0" baseline="0">
              <a:solidFill>
                <a:schemeClr val="tx1">
                  <a:lumMod val="95000"/>
                  <a:lumOff val="5000"/>
                </a:schemeClr>
              </a:solidFill>
              <a:effectLst/>
              <a:latin typeface="+mn-lt"/>
              <a:ea typeface="+mn-ea"/>
              <a:cs typeface="+mn-cs"/>
            </a:rPr>
            <a:t>債の計画的な活用を図りながら、適正な財政運営に努めていく。</a:t>
          </a:r>
          <a:endParaRPr lang="ja-JP" altLang="ja-JP" sz="1000">
            <a:solidFill>
              <a:schemeClr val="tx1">
                <a:lumMod val="95000"/>
                <a:lumOff val="5000"/>
              </a:schemeClr>
            </a:solidFill>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111761</xdr:rowOff>
    </xdr:from>
    <xdr:to>
      <xdr:col>24</xdr:col>
      <xdr:colOff>25400</xdr:colOff>
      <xdr:row>80</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8277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127000</xdr:rowOff>
    </xdr:from>
    <xdr:to>
      <xdr:col>19</xdr:col>
      <xdr:colOff>187325</xdr:colOff>
      <xdr:row>80</xdr:row>
      <xdr:rowOff>165100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84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127000</xdr:rowOff>
    </xdr:from>
    <xdr:to>
      <xdr:col>15</xdr:col>
      <xdr:colOff>98425</xdr:colOff>
      <xdr:row>80</xdr:row>
      <xdr:rowOff>134620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843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66039</xdr:rowOff>
    </xdr:from>
    <xdr:to>
      <xdr:col>11</xdr:col>
      <xdr:colOff>9525</xdr:colOff>
      <xdr:row>80</xdr:row>
      <xdr:rowOff>134620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7820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60961</xdr:rowOff>
    </xdr:from>
    <xdr:to>
      <xdr:col>24</xdr:col>
      <xdr:colOff>76200</xdr:colOff>
      <xdr:row>80</xdr:row>
      <xdr:rowOff>162561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140988</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68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114300</xdr:rowOff>
    </xdr:from>
    <xdr:to>
      <xdr:col>20</xdr:col>
      <xdr:colOff>38100</xdr:colOff>
      <xdr:row>81</xdr:row>
      <xdr:rowOff>44450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29227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91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76200</xdr:rowOff>
    </xdr:from>
    <xdr:to>
      <xdr:col>15</xdr:col>
      <xdr:colOff>149225</xdr:colOff>
      <xdr:row>81</xdr:row>
      <xdr:rowOff>6350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162577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83820</xdr:rowOff>
    </xdr:from>
    <xdr:to>
      <xdr:col>11</xdr:col>
      <xdr:colOff>60325</xdr:colOff>
      <xdr:row>81</xdr:row>
      <xdr:rowOff>13970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170197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15239</xdr:rowOff>
    </xdr:from>
    <xdr:to>
      <xdr:col>6</xdr:col>
      <xdr:colOff>171450</xdr:colOff>
      <xdr:row>80</xdr:row>
      <xdr:rowOff>116839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101616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rgbClr val="FF0000"/>
              </a:solidFill>
              <a:effectLst/>
              <a:latin typeface="+mn-lt"/>
              <a:ea typeface="+mn-ea"/>
              <a:cs typeface="+mn-cs"/>
            </a:rPr>
            <a:t>　</a:t>
          </a:r>
          <a:r>
            <a:rPr kumimoji="1" lang="ja-JP" altLang="ja-JP" sz="900" b="0" i="0" baseline="0">
              <a:solidFill>
                <a:schemeClr val="tx1">
                  <a:lumMod val="95000"/>
                  <a:lumOff val="5000"/>
                </a:schemeClr>
              </a:solidFill>
              <a:effectLst/>
              <a:latin typeface="+mn-lt"/>
              <a:ea typeface="+mn-ea"/>
              <a:cs typeface="+mn-cs"/>
            </a:rPr>
            <a:t>人件費や物件費の経常収支比率が類似団体と比較して高い状況にある一方で、扶助費や補助費等が類似団体と比較して低いため、公債費以外の経常収支比率は類似団体より３</a:t>
          </a:r>
          <a:r>
            <a:rPr kumimoji="1" lang="en-US" altLang="ja-JP" sz="900" b="0" i="0" baseline="0">
              <a:solidFill>
                <a:schemeClr val="tx1">
                  <a:lumMod val="95000"/>
                  <a:lumOff val="5000"/>
                </a:schemeClr>
              </a:solidFill>
              <a:effectLst/>
              <a:latin typeface="+mn-lt"/>
              <a:ea typeface="+mn-ea"/>
              <a:cs typeface="+mn-cs"/>
            </a:rPr>
            <a:t>.</a:t>
          </a:r>
          <a:r>
            <a:rPr kumimoji="1" lang="ja-JP" altLang="en-US" sz="900" b="0" i="0" baseline="0">
              <a:solidFill>
                <a:schemeClr val="tx1">
                  <a:lumMod val="95000"/>
                  <a:lumOff val="5000"/>
                </a:schemeClr>
              </a:solidFill>
              <a:effectLst/>
              <a:latin typeface="+mn-lt"/>
              <a:ea typeface="+mn-ea"/>
              <a:cs typeface="+mn-cs"/>
            </a:rPr>
            <a:t>３</a:t>
          </a:r>
          <a:r>
            <a:rPr kumimoji="1" lang="ja-JP" altLang="ja-JP" sz="900" b="0" i="0" baseline="0">
              <a:solidFill>
                <a:schemeClr val="tx1">
                  <a:lumMod val="95000"/>
                  <a:lumOff val="5000"/>
                </a:schemeClr>
              </a:solidFill>
              <a:effectLst/>
              <a:latin typeface="+mn-lt"/>
              <a:ea typeface="+mn-ea"/>
              <a:cs typeface="+mn-cs"/>
            </a:rPr>
            <a:t>ポイント低い７</a:t>
          </a:r>
          <a:r>
            <a:rPr kumimoji="1" lang="ja-JP" altLang="en-US" sz="900" b="0" i="0" baseline="0">
              <a:solidFill>
                <a:schemeClr val="tx1">
                  <a:lumMod val="95000"/>
                  <a:lumOff val="5000"/>
                </a:schemeClr>
              </a:solidFill>
              <a:effectLst/>
              <a:latin typeface="+mn-lt"/>
              <a:ea typeface="+mn-ea"/>
              <a:cs typeface="+mn-cs"/>
            </a:rPr>
            <a:t>６</a:t>
          </a:r>
          <a:r>
            <a:rPr kumimoji="1" lang="ja-JP" altLang="ja-JP" sz="900" b="0" i="0" baseline="0">
              <a:solidFill>
                <a:schemeClr val="tx1">
                  <a:lumMod val="95000"/>
                  <a:lumOff val="5000"/>
                </a:schemeClr>
              </a:solidFill>
              <a:effectLst/>
              <a:latin typeface="+mn-lt"/>
              <a:ea typeface="+mn-ea"/>
              <a:cs typeface="+mn-cs"/>
            </a:rPr>
            <a:t>．３％と</a:t>
          </a:r>
          <a:r>
            <a:rPr kumimoji="1" lang="ja-JP" altLang="ja-JP" sz="900" b="0" i="0" baseline="0">
              <a:solidFill>
                <a:schemeClr val="tx1"/>
              </a:solidFill>
              <a:effectLst/>
              <a:latin typeface="+mn-lt"/>
              <a:ea typeface="+mn-ea"/>
              <a:cs typeface="+mn-cs"/>
            </a:rPr>
            <a:t>なった。</a:t>
          </a:r>
          <a:endParaRPr kumimoji="1" lang="en-US" altLang="ja-JP" sz="900" b="0" i="0" baseline="0">
            <a:solidFill>
              <a:schemeClr val="tx1"/>
            </a:solidFill>
            <a:effectLst/>
            <a:latin typeface="+mn-lt"/>
            <a:ea typeface="+mn-ea"/>
            <a:cs typeface="+mn-cs"/>
          </a:endParaRPr>
        </a:p>
        <a:p>
          <a:pPr eaLnBrk="1" fontAlgn="auto" latinLnBrk="0" hangingPunct="1"/>
          <a:r>
            <a:rPr kumimoji="1" lang="ja-JP" altLang="en-US" sz="900" b="0" i="0" baseline="0">
              <a:solidFill>
                <a:schemeClr val="tx1"/>
              </a:solidFill>
              <a:effectLst/>
              <a:latin typeface="+mn-lt"/>
              <a:ea typeface="+mn-ea"/>
              <a:cs typeface="+mn-cs"/>
            </a:rPr>
            <a:t>　</a:t>
          </a:r>
          <a:r>
            <a:rPr kumimoji="1" lang="ja-JP" altLang="ja-JP" sz="900" b="0" i="0" baseline="0">
              <a:solidFill>
                <a:schemeClr val="tx1"/>
              </a:solidFill>
              <a:effectLst/>
              <a:latin typeface="+mn-lt"/>
              <a:ea typeface="+mn-ea"/>
              <a:cs typeface="+mn-cs"/>
            </a:rPr>
            <a:t>令和</a:t>
          </a:r>
          <a:r>
            <a:rPr kumimoji="1" lang="ja-JP" altLang="en-US" sz="900" b="0" i="0" baseline="0">
              <a:solidFill>
                <a:schemeClr val="tx1"/>
              </a:solidFill>
              <a:effectLst/>
              <a:latin typeface="+mn-lt"/>
              <a:ea typeface="+mn-ea"/>
              <a:cs typeface="+mn-cs"/>
            </a:rPr>
            <a:t>５</a:t>
          </a:r>
          <a:r>
            <a:rPr kumimoji="1" lang="ja-JP" altLang="ja-JP" sz="900" b="0" i="0" baseline="0">
              <a:solidFill>
                <a:schemeClr val="tx1"/>
              </a:solidFill>
              <a:effectLst/>
              <a:latin typeface="+mn-lt"/>
              <a:ea typeface="+mn-ea"/>
              <a:cs typeface="+mn-cs"/>
            </a:rPr>
            <a:t>年度は、</a:t>
          </a:r>
          <a:r>
            <a:rPr kumimoji="1" lang="ja-JP" altLang="en-US" sz="900" b="0" i="0" baseline="0">
              <a:solidFill>
                <a:schemeClr val="tx1"/>
              </a:solidFill>
              <a:effectLst/>
              <a:latin typeface="+mn-lt"/>
              <a:ea typeface="+mn-ea"/>
              <a:cs typeface="+mn-cs"/>
            </a:rPr>
            <a:t>地方交付税が</a:t>
          </a:r>
          <a:r>
            <a:rPr kumimoji="1" lang="ja-JP" altLang="ja-JP" sz="900" b="0" i="0" baseline="0">
              <a:solidFill>
                <a:schemeClr val="tx1"/>
              </a:solidFill>
              <a:effectLst/>
              <a:latin typeface="+mn-lt"/>
              <a:ea typeface="+mn-ea"/>
              <a:cs typeface="+mn-cs"/>
            </a:rPr>
            <a:t>増加し経常一般財源</a:t>
          </a:r>
          <a:r>
            <a:rPr kumimoji="1" lang="ja-JP" altLang="en-US" sz="900" b="0" i="0" baseline="0">
              <a:solidFill>
                <a:schemeClr val="tx1"/>
              </a:solidFill>
              <a:effectLst/>
              <a:latin typeface="+mn-lt"/>
              <a:ea typeface="+mn-ea"/>
              <a:cs typeface="+mn-cs"/>
            </a:rPr>
            <a:t>が増加したものの、人件費、</a:t>
          </a:r>
          <a:r>
            <a:rPr kumimoji="1" lang="ja-JP" altLang="ja-JP" sz="900" b="0" i="0" baseline="0">
              <a:solidFill>
                <a:schemeClr val="tx1"/>
              </a:solidFill>
              <a:effectLst/>
              <a:latin typeface="+mn-lt"/>
              <a:ea typeface="+mn-ea"/>
              <a:cs typeface="+mn-cs"/>
            </a:rPr>
            <a:t>物件費、</a:t>
          </a:r>
          <a:r>
            <a:rPr kumimoji="1" lang="ja-JP" altLang="en-US" sz="900" b="0" i="0" baseline="0">
              <a:solidFill>
                <a:schemeClr val="tx1"/>
              </a:solidFill>
              <a:effectLst/>
              <a:latin typeface="+mn-lt"/>
              <a:ea typeface="+mn-ea"/>
              <a:cs typeface="+mn-cs"/>
            </a:rPr>
            <a:t>補助</a:t>
          </a:r>
          <a:r>
            <a:rPr kumimoji="1" lang="ja-JP" altLang="ja-JP" sz="900" b="0" i="0" baseline="0">
              <a:solidFill>
                <a:schemeClr val="tx1"/>
              </a:solidFill>
              <a:effectLst/>
              <a:latin typeface="+mn-lt"/>
              <a:ea typeface="+mn-ea"/>
              <a:cs typeface="+mn-cs"/>
            </a:rPr>
            <a:t>費に係る経常経費が増加したため、</a:t>
          </a:r>
          <a:r>
            <a:rPr kumimoji="1" lang="ja-JP" altLang="en-US" sz="900" b="0" i="0" baseline="0">
              <a:solidFill>
                <a:schemeClr val="tx1"/>
              </a:solidFill>
              <a:effectLst/>
              <a:latin typeface="+mn-lt"/>
              <a:ea typeface="+mn-ea"/>
              <a:cs typeface="+mn-cs"/>
            </a:rPr>
            <a:t>２</a:t>
          </a:r>
          <a:r>
            <a:rPr kumimoji="1" lang="ja-JP" altLang="ja-JP" sz="900" b="0" i="0" baseline="0">
              <a:solidFill>
                <a:schemeClr val="tx1"/>
              </a:solidFill>
              <a:effectLst/>
              <a:latin typeface="+mn-lt"/>
              <a:ea typeface="+mn-ea"/>
              <a:cs typeface="+mn-cs"/>
            </a:rPr>
            <a:t>．０ポイント増加する結果となった。</a:t>
          </a:r>
          <a:endParaRPr lang="ja-JP" altLang="ja-JP" sz="900">
            <a:solidFill>
              <a:schemeClr val="tx1"/>
            </a:solidFill>
            <a:effectLst/>
          </a:endParaRPr>
        </a:p>
        <a:p>
          <a:pPr eaLnBrk="1" fontAlgn="auto" latinLnBrk="0" hangingPunct="1"/>
          <a:r>
            <a:rPr kumimoji="1" lang="ja-JP" altLang="ja-JP" sz="900" b="0" i="0" baseline="0">
              <a:solidFill>
                <a:srgbClr val="FF0000"/>
              </a:solidFill>
              <a:effectLst/>
              <a:latin typeface="+mn-lt"/>
              <a:ea typeface="+mn-ea"/>
              <a:cs typeface="+mn-cs"/>
            </a:rPr>
            <a:t>　</a:t>
          </a:r>
          <a:r>
            <a:rPr kumimoji="1" lang="ja-JP" altLang="ja-JP" sz="900" b="0" i="0" baseline="0">
              <a:solidFill>
                <a:schemeClr val="tx1">
                  <a:lumMod val="95000"/>
                  <a:lumOff val="5000"/>
                </a:schemeClr>
              </a:solidFill>
              <a:effectLst/>
              <a:latin typeface="+mn-lt"/>
              <a:ea typeface="+mn-ea"/>
              <a:cs typeface="+mn-cs"/>
            </a:rPr>
            <a:t>公債費は減少傾向にあるものの、人件費、物件費及び補助費等の経常経費の削減により、経常収支比率の改善を図る必要がある。</a:t>
          </a:r>
          <a:endParaRPr lang="ja-JP" altLang="ja-JP" sz="900">
            <a:solidFill>
              <a:schemeClr val="tx1">
                <a:lumMod val="95000"/>
                <a:lumOff val="5000"/>
              </a:schemeClr>
            </a:solidFill>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86995</xdr:rowOff>
    </xdr:from>
    <xdr:to>
      <xdr:col>82</xdr:col>
      <xdr:colOff>107950</xdr:colOff>
      <xdr:row>76</xdr:row>
      <xdr:rowOff>29845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94574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29845</xdr:rowOff>
    </xdr:from>
    <xdr:to>
      <xdr:col>78</xdr:col>
      <xdr:colOff>69850</xdr:colOff>
      <xdr:row>75</xdr:row>
      <xdr:rowOff>86995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71714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29845</xdr:rowOff>
    </xdr:from>
    <xdr:to>
      <xdr:col>73</xdr:col>
      <xdr:colOff>180975</xdr:colOff>
      <xdr:row>75</xdr:row>
      <xdr:rowOff>149861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717145"/>
          <a:ext cx="889000" cy="29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149861</xdr:rowOff>
    </xdr:from>
    <xdr:to>
      <xdr:col>69</xdr:col>
      <xdr:colOff>92075</xdr:colOff>
      <xdr:row>76</xdr:row>
      <xdr:rowOff>155575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008611"/>
          <a:ext cx="889000" cy="17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150495</xdr:rowOff>
    </xdr:from>
    <xdr:to>
      <xdr:col>82</xdr:col>
      <xdr:colOff>158750</xdr:colOff>
      <xdr:row>76</xdr:row>
      <xdr:rowOff>80645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167022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85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36195</xdr:rowOff>
    </xdr:from>
    <xdr:to>
      <xdr:col>78</xdr:col>
      <xdr:colOff>120650</xdr:colOff>
      <xdr:row>75</xdr:row>
      <xdr:rowOff>137795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147972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663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150495</xdr:rowOff>
    </xdr:from>
    <xdr:to>
      <xdr:col>74</xdr:col>
      <xdr:colOff>31750</xdr:colOff>
      <xdr:row>74</xdr:row>
      <xdr:rowOff>80645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66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90822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43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99060</xdr:rowOff>
    </xdr:from>
    <xdr:to>
      <xdr:col>69</xdr:col>
      <xdr:colOff>142875</xdr:colOff>
      <xdr:row>76</xdr:row>
      <xdr:rowOff>29211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39387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104775</xdr:rowOff>
    </xdr:from>
    <xdr:to>
      <xdr:col>65</xdr:col>
      <xdr:colOff>53975</xdr:colOff>
      <xdr:row>77</xdr:row>
      <xdr:rowOff>34925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45102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90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13030</xdr:rowOff>
    </xdr:from>
    <xdr:to>
      <xdr:col>29</xdr:col>
      <xdr:colOff>127000</xdr:colOff>
      <xdr:row>15</xdr:row>
      <xdr:rowOff>31064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32405"/>
          <a:ext cx="647700" cy="18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113085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3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31064</xdr:rowOff>
    </xdr:from>
    <xdr:to>
      <xdr:col>26</xdr:col>
      <xdr:colOff>50800</xdr:colOff>
      <xdr:row>15</xdr:row>
      <xdr:rowOff>36970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50439"/>
          <a:ext cx="698500" cy="5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85869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29223</xdr:rowOff>
    </xdr:from>
    <xdr:to>
      <xdr:col>22</xdr:col>
      <xdr:colOff>114300</xdr:colOff>
      <xdr:row>15</xdr:row>
      <xdr:rowOff>36970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648598"/>
          <a:ext cx="698500" cy="7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88091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29223</xdr:rowOff>
    </xdr:from>
    <xdr:to>
      <xdr:col>18</xdr:col>
      <xdr:colOff>177800</xdr:colOff>
      <xdr:row>15</xdr:row>
      <xdr:rowOff>41821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48598"/>
          <a:ext cx="698500" cy="12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106722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129024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9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133680</xdr:rowOff>
    </xdr:from>
    <xdr:to>
      <xdr:col>29</xdr:col>
      <xdr:colOff>177800</xdr:colOff>
      <xdr:row>15</xdr:row>
      <xdr:rowOff>63830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81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150207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2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151714</xdr:rowOff>
    </xdr:from>
    <xdr:to>
      <xdr:col>26</xdr:col>
      <xdr:colOff>101600</xdr:colOff>
      <xdr:row>15</xdr:row>
      <xdr:rowOff>81864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99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92041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6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157620</xdr:rowOff>
    </xdr:from>
    <xdr:to>
      <xdr:col>22</xdr:col>
      <xdr:colOff>165100</xdr:colOff>
      <xdr:row>15</xdr:row>
      <xdr:rowOff>87770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05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97947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7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149873</xdr:rowOff>
    </xdr:from>
    <xdr:to>
      <xdr:col>19</xdr:col>
      <xdr:colOff>38100</xdr:colOff>
      <xdr:row>15</xdr:row>
      <xdr:rowOff>80023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97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90200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6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162471</xdr:rowOff>
    </xdr:from>
    <xdr:to>
      <xdr:col>15</xdr:col>
      <xdr:colOff>101600</xdr:colOff>
      <xdr:row>15</xdr:row>
      <xdr:rowOff>92621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10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102798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79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8748</xdr:rowOff>
    </xdr:from>
    <xdr:to>
      <xdr:col>29</xdr:col>
      <xdr:colOff>127000</xdr:colOff>
      <xdr:row>35</xdr:row>
      <xdr:rowOff>56820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619098"/>
          <a:ext cx="647700" cy="48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197553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07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240484</xdr:rowOff>
    </xdr:from>
    <xdr:to>
      <xdr:col>26</xdr:col>
      <xdr:colOff>50800</xdr:colOff>
      <xdr:row>35</xdr:row>
      <xdr:rowOff>56820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507934"/>
          <a:ext cx="698500" cy="159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306236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16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240484</xdr:rowOff>
    </xdr:from>
    <xdr:to>
      <xdr:col>22</xdr:col>
      <xdr:colOff>114300</xdr:colOff>
      <xdr:row>34</xdr:row>
      <xdr:rowOff>327972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507934"/>
          <a:ext cx="698500" cy="87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320377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327972</xdr:rowOff>
    </xdr:from>
    <xdr:to>
      <xdr:col>18</xdr:col>
      <xdr:colOff>177800</xdr:colOff>
      <xdr:row>35</xdr:row>
      <xdr:rowOff>87126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595422"/>
          <a:ext cx="698500" cy="102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325145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334027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300848</xdr:rowOff>
    </xdr:from>
    <xdr:to>
      <xdr:col>29</xdr:col>
      <xdr:colOff>177800</xdr:colOff>
      <xdr:row>35</xdr:row>
      <xdr:rowOff>59548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568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145925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1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6020</xdr:rowOff>
    </xdr:from>
    <xdr:to>
      <xdr:col>26</xdr:col>
      <xdr:colOff>101600</xdr:colOff>
      <xdr:row>35</xdr:row>
      <xdr:rowOff>107620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16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117797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8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189683</xdr:rowOff>
    </xdr:from>
    <xdr:to>
      <xdr:col>22</xdr:col>
      <xdr:colOff>165100</xdr:colOff>
      <xdr:row>34</xdr:row>
      <xdr:rowOff>291283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457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301460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22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277172</xdr:rowOff>
    </xdr:from>
    <xdr:to>
      <xdr:col>19</xdr:col>
      <xdr:colOff>38100</xdr:colOff>
      <xdr:row>35</xdr:row>
      <xdr:rowOff>35872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44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46049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1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36326</xdr:rowOff>
    </xdr:from>
    <xdr:to>
      <xdr:col>15</xdr:col>
      <xdr:colOff>101600</xdr:colOff>
      <xdr:row>35</xdr:row>
      <xdr:rowOff>137926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46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148103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15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76,413
74,748
1,449.83
44,769,191
43,219,130
1,152,644
25,626,437
47,591,635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54280</xdr:rowOff>
    </xdr:from>
    <xdr:to>
      <xdr:col>24</xdr:col>
      <xdr:colOff>63500</xdr:colOff>
      <xdr:row>32</xdr:row>
      <xdr:rowOff>89465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540680"/>
          <a:ext cx="838200" cy="3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54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81274</xdr:rowOff>
    </xdr:from>
    <xdr:to>
      <xdr:col>19</xdr:col>
      <xdr:colOff>177800</xdr:colOff>
      <xdr:row>32</xdr:row>
      <xdr:rowOff>89465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567674"/>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118457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69558</xdr:rowOff>
    </xdr:from>
    <xdr:to>
      <xdr:col>15</xdr:col>
      <xdr:colOff>50800</xdr:colOff>
      <xdr:row>32</xdr:row>
      <xdr:rowOff>81274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555958"/>
          <a:ext cx="889000" cy="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124001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69558</xdr:rowOff>
    </xdr:from>
    <xdr:to>
      <xdr:col>10</xdr:col>
      <xdr:colOff>114300</xdr:colOff>
      <xdr:row>33</xdr:row>
      <xdr:rowOff>23285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555958"/>
          <a:ext cx="889000" cy="12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156595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91063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3480</xdr:rowOff>
    </xdr:from>
    <xdr:to>
      <xdr:col>24</xdr:col>
      <xdr:colOff>114300</xdr:colOff>
      <xdr:row>32</xdr:row>
      <xdr:rowOff>105080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8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26357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41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38665</xdr:rowOff>
    </xdr:from>
    <xdr:to>
      <xdr:col>20</xdr:col>
      <xdr:colOff>38100</xdr:colOff>
      <xdr:row>32</xdr:row>
      <xdr:rowOff>140265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156792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300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30474</xdr:rowOff>
    </xdr:from>
    <xdr:to>
      <xdr:col>15</xdr:col>
      <xdr:colOff>101600</xdr:colOff>
      <xdr:row>32</xdr:row>
      <xdr:rowOff>132074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148601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29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18758</xdr:rowOff>
    </xdr:from>
    <xdr:to>
      <xdr:col>10</xdr:col>
      <xdr:colOff>165100</xdr:colOff>
      <xdr:row>32</xdr:row>
      <xdr:rowOff>120358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50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136885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28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143935</xdr:rowOff>
    </xdr:from>
    <xdr:to>
      <xdr:col>6</xdr:col>
      <xdr:colOff>38100</xdr:colOff>
      <xdr:row>33</xdr:row>
      <xdr:rowOff>74085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3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90612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40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137033</xdr:rowOff>
    </xdr:from>
    <xdr:to>
      <xdr:col>24</xdr:col>
      <xdr:colOff>63500</xdr:colOff>
      <xdr:row>54</xdr:row>
      <xdr:rowOff>16523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223883"/>
          <a:ext cx="838200" cy="5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1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137033</xdr:rowOff>
    </xdr:from>
    <xdr:to>
      <xdr:col>19</xdr:col>
      <xdr:colOff>177800</xdr:colOff>
      <xdr:row>54</xdr:row>
      <xdr:rowOff>162509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223883"/>
          <a:ext cx="889000" cy="1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97921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162509</xdr:rowOff>
    </xdr:from>
    <xdr:to>
      <xdr:col>15</xdr:col>
      <xdr:colOff>50800</xdr:colOff>
      <xdr:row>55</xdr:row>
      <xdr:rowOff>70841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420809"/>
          <a:ext cx="889000" cy="7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4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24308</xdr:rowOff>
    </xdr:from>
    <xdr:to>
      <xdr:col>10</xdr:col>
      <xdr:colOff>114300</xdr:colOff>
      <xdr:row>55</xdr:row>
      <xdr:rowOff>70841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454058"/>
          <a:ext cx="889000" cy="4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118610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137173</xdr:rowOff>
    </xdr:from>
    <xdr:to>
      <xdr:col>24</xdr:col>
      <xdr:colOff>114300</xdr:colOff>
      <xdr:row>54</xdr:row>
      <xdr:rowOff>67323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22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160050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07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86233</xdr:rowOff>
    </xdr:from>
    <xdr:to>
      <xdr:col>20</xdr:col>
      <xdr:colOff>38100</xdr:colOff>
      <xdr:row>54</xdr:row>
      <xdr:rowOff>16383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17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32910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8948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111709</xdr:rowOff>
    </xdr:from>
    <xdr:to>
      <xdr:col>15</xdr:col>
      <xdr:colOff>101600</xdr:colOff>
      <xdr:row>55</xdr:row>
      <xdr:rowOff>41859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37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58386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14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20041</xdr:rowOff>
    </xdr:from>
    <xdr:to>
      <xdr:col>10</xdr:col>
      <xdr:colOff>165100</xdr:colOff>
      <xdr:row>55</xdr:row>
      <xdr:rowOff>121641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44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138168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22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144958</xdr:rowOff>
    </xdr:from>
    <xdr:to>
      <xdr:col>6</xdr:col>
      <xdr:colOff>38100</xdr:colOff>
      <xdr:row>55</xdr:row>
      <xdr:rowOff>75108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40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91635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1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6083</xdr:rowOff>
    </xdr:from>
    <xdr:to>
      <xdr:col>24</xdr:col>
      <xdr:colOff>63500</xdr:colOff>
      <xdr:row>77</xdr:row>
      <xdr:rowOff>10540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207733"/>
          <a:ext cx="8382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345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6083</xdr:rowOff>
    </xdr:from>
    <xdr:to>
      <xdr:col>19</xdr:col>
      <xdr:colOff>177800</xdr:colOff>
      <xdr:row>77</xdr:row>
      <xdr:rowOff>6617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07733"/>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93160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46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6617</xdr:rowOff>
    </xdr:from>
    <xdr:to>
      <xdr:col>15</xdr:col>
      <xdr:colOff>50800</xdr:colOff>
      <xdr:row>77</xdr:row>
      <xdr:rowOff>103200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08267"/>
          <a:ext cx="889000" cy="9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92663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103200</xdr:rowOff>
    </xdr:from>
    <xdr:to>
      <xdr:col>10</xdr:col>
      <xdr:colOff>114300</xdr:colOff>
      <xdr:row>77</xdr:row>
      <xdr:rowOff>166712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04850"/>
          <a:ext cx="889000" cy="6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89197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116895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131190</xdr:rowOff>
    </xdr:from>
    <xdr:to>
      <xdr:col>24</xdr:col>
      <xdr:colOff>114300</xdr:colOff>
      <xdr:row>77</xdr:row>
      <xdr:rowOff>61340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6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154067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1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126733</xdr:rowOff>
    </xdr:from>
    <xdr:to>
      <xdr:col>20</xdr:col>
      <xdr:colOff>38100</xdr:colOff>
      <xdr:row>77</xdr:row>
      <xdr:rowOff>56883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5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73410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93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127267</xdr:rowOff>
    </xdr:from>
    <xdr:to>
      <xdr:col>15</xdr:col>
      <xdr:colOff>101600</xdr:colOff>
      <xdr:row>77</xdr:row>
      <xdr:rowOff>57417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5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73944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93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52400</xdr:rowOff>
    </xdr:from>
    <xdr:to>
      <xdr:col>10</xdr:col>
      <xdr:colOff>165100</xdr:colOff>
      <xdr:row>77</xdr:row>
      <xdr:rowOff>154000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170527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0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115912</xdr:rowOff>
    </xdr:from>
    <xdr:to>
      <xdr:col>6</xdr:col>
      <xdr:colOff>38100</xdr:colOff>
      <xdr:row>78</xdr:row>
      <xdr:rowOff>46062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62589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09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40466</xdr:rowOff>
    </xdr:from>
    <xdr:to>
      <xdr:col>24</xdr:col>
      <xdr:colOff>63500</xdr:colOff>
      <xdr:row>96</xdr:row>
      <xdr:rowOff>157432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99666"/>
          <a:ext cx="838200" cy="11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170724</xdr:rowOff>
    </xdr:from>
    <xdr:to>
      <xdr:col>19</xdr:col>
      <xdr:colOff>177800</xdr:colOff>
      <xdr:row>96</xdr:row>
      <xdr:rowOff>157432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458474"/>
          <a:ext cx="889000" cy="15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170724</xdr:rowOff>
    </xdr:from>
    <xdr:to>
      <xdr:col>15</xdr:col>
      <xdr:colOff>50800</xdr:colOff>
      <xdr:row>97</xdr:row>
      <xdr:rowOff>97202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58474"/>
          <a:ext cx="889000" cy="26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97202</xdr:rowOff>
    </xdr:from>
    <xdr:to>
      <xdr:col>10</xdr:col>
      <xdr:colOff>114300</xdr:colOff>
      <xdr:row>97</xdr:row>
      <xdr:rowOff>116633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27852"/>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67646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161116</xdr:rowOff>
    </xdr:from>
    <xdr:to>
      <xdr:col>24</xdr:col>
      <xdr:colOff>114300</xdr:colOff>
      <xdr:row>96</xdr:row>
      <xdr:rowOff>91266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4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139543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27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106632</xdr:rowOff>
    </xdr:from>
    <xdr:to>
      <xdr:col>20</xdr:col>
      <xdr:colOff>38100</xdr:colOff>
      <xdr:row>97</xdr:row>
      <xdr:rowOff>36782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6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27909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65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119924</xdr:rowOff>
    </xdr:from>
    <xdr:to>
      <xdr:col>15</xdr:col>
      <xdr:colOff>101600</xdr:colOff>
      <xdr:row>96</xdr:row>
      <xdr:rowOff>50074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0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41201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50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46402</xdr:rowOff>
    </xdr:from>
    <xdr:to>
      <xdr:col>10</xdr:col>
      <xdr:colOff>165100</xdr:colOff>
      <xdr:row>97</xdr:row>
      <xdr:rowOff>148002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139129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6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65833</xdr:rowOff>
    </xdr:from>
    <xdr:to>
      <xdr:col>6</xdr:col>
      <xdr:colOff>38100</xdr:colOff>
      <xdr:row>97</xdr:row>
      <xdr:rowOff>167433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158560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8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37081</xdr:rowOff>
    </xdr:from>
    <xdr:to>
      <xdr:col>55</xdr:col>
      <xdr:colOff>0</xdr:colOff>
      <xdr:row>37</xdr:row>
      <xdr:rowOff>37500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380731"/>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29804</xdr:rowOff>
    </xdr:from>
    <xdr:to>
      <xdr:col>50</xdr:col>
      <xdr:colOff>114300</xdr:colOff>
      <xdr:row>37</xdr:row>
      <xdr:rowOff>37500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373454"/>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131318</xdr:rowOff>
    </xdr:from>
    <xdr:to>
      <xdr:col>45</xdr:col>
      <xdr:colOff>177800</xdr:colOff>
      <xdr:row>37</xdr:row>
      <xdr:rowOff>29804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617718"/>
          <a:ext cx="889000" cy="75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131318</xdr:rowOff>
    </xdr:from>
    <xdr:to>
      <xdr:col>41</xdr:col>
      <xdr:colOff>50800</xdr:colOff>
      <xdr:row>38</xdr:row>
      <xdr:rowOff>498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617718"/>
          <a:ext cx="889000" cy="89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2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157731</xdr:rowOff>
    </xdr:from>
    <xdr:to>
      <xdr:col>55</xdr:col>
      <xdr:colOff>50800</xdr:colOff>
      <xdr:row>37</xdr:row>
      <xdr:rowOff>87881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2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136158</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0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158150</xdr:rowOff>
    </xdr:from>
    <xdr:to>
      <xdr:col>50</xdr:col>
      <xdr:colOff>165100</xdr:colOff>
      <xdr:row>37</xdr:row>
      <xdr:rowOff>88300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3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79427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2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150454</xdr:rowOff>
    </xdr:from>
    <xdr:to>
      <xdr:col>46</xdr:col>
      <xdr:colOff>38100</xdr:colOff>
      <xdr:row>37</xdr:row>
      <xdr:rowOff>80604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2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71731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1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80518</xdr:rowOff>
    </xdr:from>
    <xdr:to>
      <xdr:col>41</xdr:col>
      <xdr:colOff>101600</xdr:colOff>
      <xdr:row>33</xdr:row>
      <xdr:rowOff>10668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56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1795</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659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121148</xdr:rowOff>
    </xdr:from>
    <xdr:to>
      <xdr:col>36</xdr:col>
      <xdr:colOff>165100</xdr:colOff>
      <xdr:row>38</xdr:row>
      <xdr:rowOff>51298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6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42425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5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33515</xdr:rowOff>
    </xdr:from>
    <xdr:to>
      <xdr:col>55</xdr:col>
      <xdr:colOff>0</xdr:colOff>
      <xdr:row>56</xdr:row>
      <xdr:rowOff>107912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634715"/>
          <a:ext cx="838200" cy="7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27953</xdr:rowOff>
    </xdr:from>
    <xdr:to>
      <xdr:col>50</xdr:col>
      <xdr:colOff>114300</xdr:colOff>
      <xdr:row>56</xdr:row>
      <xdr:rowOff>107912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457703"/>
          <a:ext cx="889000" cy="25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37567</xdr:rowOff>
    </xdr:from>
    <xdr:to>
      <xdr:col>45</xdr:col>
      <xdr:colOff>177800</xdr:colOff>
      <xdr:row>55</xdr:row>
      <xdr:rowOff>27953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295867"/>
          <a:ext cx="889000" cy="16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17225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6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37567</xdr:rowOff>
    </xdr:from>
    <xdr:to>
      <xdr:col>41</xdr:col>
      <xdr:colOff>50800</xdr:colOff>
      <xdr:row>54</xdr:row>
      <xdr:rowOff>135192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295867"/>
          <a:ext cx="889000" cy="9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23093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62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21759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154165</xdr:rowOff>
    </xdr:from>
    <xdr:to>
      <xdr:col>55</xdr:col>
      <xdr:colOff>50800</xdr:colOff>
      <xdr:row>56</xdr:row>
      <xdr:rowOff>84315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58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132592</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56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57112</xdr:rowOff>
    </xdr:from>
    <xdr:to>
      <xdr:col>50</xdr:col>
      <xdr:colOff>165100</xdr:colOff>
      <xdr:row>56</xdr:row>
      <xdr:rowOff>158712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5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149839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75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148603</xdr:rowOff>
    </xdr:from>
    <xdr:to>
      <xdr:col>46</xdr:col>
      <xdr:colOff>38100</xdr:colOff>
      <xdr:row>55</xdr:row>
      <xdr:rowOff>78753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40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95280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18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158217</xdr:rowOff>
    </xdr:from>
    <xdr:to>
      <xdr:col>41</xdr:col>
      <xdr:colOff>101600</xdr:colOff>
      <xdr:row>54</xdr:row>
      <xdr:rowOff>88367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24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104894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0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84392</xdr:rowOff>
    </xdr:from>
    <xdr:to>
      <xdr:col>36</xdr:col>
      <xdr:colOff>165100</xdr:colOff>
      <xdr:row>55</xdr:row>
      <xdr:rowOff>14542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3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31069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11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44583</xdr:rowOff>
    </xdr:from>
    <xdr:to>
      <xdr:col>55</xdr:col>
      <xdr:colOff>0</xdr:colOff>
      <xdr:row>78</xdr:row>
      <xdr:rowOff>140863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17683"/>
          <a:ext cx="838200" cy="9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44583</xdr:rowOff>
    </xdr:from>
    <xdr:to>
      <xdr:col>50</xdr:col>
      <xdr:colOff>114300</xdr:colOff>
      <xdr:row>78</xdr:row>
      <xdr:rowOff>160446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17683"/>
          <a:ext cx="889000" cy="11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148616</xdr:rowOff>
    </xdr:from>
    <xdr:to>
      <xdr:col>45</xdr:col>
      <xdr:colOff>177800</xdr:colOff>
      <xdr:row>78</xdr:row>
      <xdr:rowOff>160446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21716"/>
          <a:ext cx="88900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140157</xdr:rowOff>
    </xdr:from>
    <xdr:to>
      <xdr:col>41</xdr:col>
      <xdr:colOff>50800</xdr:colOff>
      <xdr:row>78</xdr:row>
      <xdr:rowOff>148616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513257"/>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90063</xdr:rowOff>
    </xdr:from>
    <xdr:to>
      <xdr:col>55</xdr:col>
      <xdr:colOff>50800</xdr:colOff>
      <xdr:row>79</xdr:row>
      <xdr:rowOff>20213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6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4990</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7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165233</xdr:rowOff>
    </xdr:from>
    <xdr:to>
      <xdr:col>50</xdr:col>
      <xdr:colOff>165100</xdr:colOff>
      <xdr:row>78</xdr:row>
      <xdr:rowOff>95383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6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86510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45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109646</xdr:rowOff>
    </xdr:from>
    <xdr:to>
      <xdr:col>46</xdr:col>
      <xdr:colOff>38100</xdr:colOff>
      <xdr:row>79</xdr:row>
      <xdr:rowOff>39796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8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30923</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7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97816</xdr:rowOff>
    </xdr:from>
    <xdr:to>
      <xdr:col>41</xdr:col>
      <xdr:colOff>101600</xdr:colOff>
      <xdr:row>79</xdr:row>
      <xdr:rowOff>27966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7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19093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6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89357</xdr:rowOff>
    </xdr:from>
    <xdr:to>
      <xdr:col>36</xdr:col>
      <xdr:colOff>165100</xdr:colOff>
      <xdr:row>79</xdr:row>
      <xdr:rowOff>19507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6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10634</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5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80508</xdr:rowOff>
    </xdr:from>
    <xdr:to>
      <xdr:col>55</xdr:col>
      <xdr:colOff>0</xdr:colOff>
      <xdr:row>97</xdr:row>
      <xdr:rowOff>73569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539708"/>
          <a:ext cx="838200" cy="16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104981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64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7488</xdr:rowOff>
    </xdr:from>
    <xdr:to>
      <xdr:col>50</xdr:col>
      <xdr:colOff>114300</xdr:colOff>
      <xdr:row>97</xdr:row>
      <xdr:rowOff>73569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295238"/>
          <a:ext cx="889000" cy="40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7488</xdr:rowOff>
    </xdr:from>
    <xdr:to>
      <xdr:col>45</xdr:col>
      <xdr:colOff>177800</xdr:colOff>
      <xdr:row>95</xdr:row>
      <xdr:rowOff>7880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295238"/>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58576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68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131879</xdr:rowOff>
    </xdr:from>
    <xdr:to>
      <xdr:col>41</xdr:col>
      <xdr:colOff>50800</xdr:colOff>
      <xdr:row>95</xdr:row>
      <xdr:rowOff>7880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248179"/>
          <a:ext cx="889000" cy="4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51554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96197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29708</xdr:rowOff>
    </xdr:from>
    <xdr:to>
      <xdr:col>55</xdr:col>
      <xdr:colOff>50800</xdr:colOff>
      <xdr:row>96</xdr:row>
      <xdr:rowOff>131308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48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52585</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34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22769</xdr:rowOff>
    </xdr:from>
    <xdr:to>
      <xdr:col>50</xdr:col>
      <xdr:colOff>165100</xdr:colOff>
      <xdr:row>97</xdr:row>
      <xdr:rowOff>124369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65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115496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74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128138</xdr:rowOff>
    </xdr:from>
    <xdr:to>
      <xdr:col>46</xdr:col>
      <xdr:colOff>38100</xdr:colOff>
      <xdr:row>95</xdr:row>
      <xdr:rowOff>58288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24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74815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01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128530</xdr:rowOff>
    </xdr:from>
    <xdr:to>
      <xdr:col>41</xdr:col>
      <xdr:colOff>101600</xdr:colOff>
      <xdr:row>95</xdr:row>
      <xdr:rowOff>58680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2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75207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81079</xdr:rowOff>
    </xdr:from>
    <xdr:to>
      <xdr:col>36</xdr:col>
      <xdr:colOff>165100</xdr:colOff>
      <xdr:row>95</xdr:row>
      <xdr:rowOff>11229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19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27756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597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120680</xdr:rowOff>
    </xdr:from>
    <xdr:to>
      <xdr:col>85</xdr:col>
      <xdr:colOff>127000</xdr:colOff>
      <xdr:row>38</xdr:row>
      <xdr:rowOff>135859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35780"/>
          <a:ext cx="8382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117480</xdr:rowOff>
    </xdr:from>
    <xdr:to>
      <xdr:col>81</xdr:col>
      <xdr:colOff>50800</xdr:colOff>
      <xdr:row>38</xdr:row>
      <xdr:rowOff>120680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32580"/>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28098</xdr:rowOff>
    </xdr:from>
    <xdr:to>
      <xdr:col>76</xdr:col>
      <xdr:colOff>114300</xdr:colOff>
      <xdr:row>38</xdr:row>
      <xdr:rowOff>117480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371748"/>
          <a:ext cx="889000" cy="26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28098</xdr:rowOff>
    </xdr:from>
    <xdr:to>
      <xdr:col>71</xdr:col>
      <xdr:colOff>177800</xdr:colOff>
      <xdr:row>37</xdr:row>
      <xdr:rowOff>95123</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371748"/>
          <a:ext cx="889000" cy="6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136181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651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122648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63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85059</xdr:rowOff>
    </xdr:from>
    <xdr:to>
      <xdr:col>85</xdr:col>
      <xdr:colOff>177800</xdr:colOff>
      <xdr:row>39</xdr:row>
      <xdr:rowOff>15209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313932"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69880</xdr:rowOff>
    </xdr:from>
    <xdr:to>
      <xdr:col>81</xdr:col>
      <xdr:colOff>101600</xdr:colOff>
      <xdr:row>39</xdr:row>
      <xdr:rowOff>30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58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162607</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2017" y="6677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66680</xdr:rowOff>
    </xdr:from>
    <xdr:to>
      <xdr:col>76</xdr:col>
      <xdr:colOff>165100</xdr:colOff>
      <xdr:row>38</xdr:row>
      <xdr:rowOff>168280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5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159407</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674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148748</xdr:rowOff>
    </xdr:from>
    <xdr:to>
      <xdr:col>72</xdr:col>
      <xdr:colOff>38100</xdr:colOff>
      <xdr:row>37</xdr:row>
      <xdr:rowOff>78898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32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95425</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09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44323</xdr:rowOff>
    </xdr:from>
    <xdr:to>
      <xdr:col>67</xdr:col>
      <xdr:colOff>101600</xdr:colOff>
      <xdr:row>37</xdr:row>
      <xdr:rowOff>145923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38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162450</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16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77508</xdr:rowOff>
    </xdr:from>
    <xdr:to>
      <xdr:col>85</xdr:col>
      <xdr:colOff>127000</xdr:colOff>
      <xdr:row>73</xdr:row>
      <xdr:rowOff>78257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593358"/>
          <a:ext cx="838200" cy="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34434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064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59042</xdr:rowOff>
    </xdr:from>
    <xdr:to>
      <xdr:col>81</xdr:col>
      <xdr:colOff>50800</xdr:colOff>
      <xdr:row>73</xdr:row>
      <xdr:rowOff>77508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574892"/>
          <a:ext cx="889000" cy="1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141381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1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59042</xdr:rowOff>
    </xdr:from>
    <xdr:to>
      <xdr:col>76</xdr:col>
      <xdr:colOff>114300</xdr:colOff>
      <xdr:row>73</xdr:row>
      <xdr:rowOff>136601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574892"/>
          <a:ext cx="889000" cy="7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145814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136601</xdr:rowOff>
    </xdr:from>
    <xdr:to>
      <xdr:col>71</xdr:col>
      <xdr:colOff>177800</xdr:colOff>
      <xdr:row>74</xdr:row>
      <xdr:rowOff>18885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652451"/>
          <a:ext cx="889000" cy="5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142245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151629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27457</xdr:rowOff>
    </xdr:from>
    <xdr:to>
      <xdr:col>85</xdr:col>
      <xdr:colOff>177800</xdr:colOff>
      <xdr:row>73</xdr:row>
      <xdr:rowOff>129057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54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50334</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39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26708</xdr:rowOff>
    </xdr:from>
    <xdr:to>
      <xdr:col>81</xdr:col>
      <xdr:colOff>101600</xdr:colOff>
      <xdr:row>73</xdr:row>
      <xdr:rowOff>128308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54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144835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31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8242</xdr:rowOff>
    </xdr:from>
    <xdr:to>
      <xdr:col>76</xdr:col>
      <xdr:colOff>165100</xdr:colOff>
      <xdr:row>73</xdr:row>
      <xdr:rowOff>109842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5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126369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29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85801</xdr:rowOff>
    </xdr:from>
    <xdr:to>
      <xdr:col>72</xdr:col>
      <xdr:colOff>38100</xdr:colOff>
      <xdr:row>74</xdr:row>
      <xdr:rowOff>15951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60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32478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37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139535</xdr:rowOff>
    </xdr:from>
    <xdr:to>
      <xdr:col>67</xdr:col>
      <xdr:colOff>101600</xdr:colOff>
      <xdr:row>74</xdr:row>
      <xdr:rowOff>69685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6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86212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4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22730</xdr:rowOff>
    </xdr:from>
    <xdr:to>
      <xdr:col>85</xdr:col>
      <xdr:colOff>127000</xdr:colOff>
      <xdr:row>98</xdr:row>
      <xdr:rowOff>48800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824830"/>
          <a:ext cx="838200" cy="2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137230</xdr:rowOff>
    </xdr:from>
    <xdr:to>
      <xdr:col>81</xdr:col>
      <xdr:colOff>50800</xdr:colOff>
      <xdr:row>98</xdr:row>
      <xdr:rowOff>48800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767880"/>
          <a:ext cx="889000" cy="8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137230</xdr:rowOff>
    </xdr:from>
    <xdr:to>
      <xdr:col>76</xdr:col>
      <xdr:colOff>114300</xdr:colOff>
      <xdr:row>98</xdr:row>
      <xdr:rowOff>91630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67880"/>
          <a:ext cx="889000" cy="12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91630</xdr:rowOff>
    </xdr:from>
    <xdr:to>
      <xdr:col>71</xdr:col>
      <xdr:colOff>177800</xdr:colOff>
      <xdr:row>98</xdr:row>
      <xdr:rowOff>97492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893730"/>
          <a:ext cx="889000" cy="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104029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143380</xdr:rowOff>
    </xdr:from>
    <xdr:to>
      <xdr:col>85</xdr:col>
      <xdr:colOff>177800</xdr:colOff>
      <xdr:row>98</xdr:row>
      <xdr:rowOff>73530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7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62975</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6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169450</xdr:rowOff>
    </xdr:from>
    <xdr:to>
      <xdr:col>81</xdr:col>
      <xdr:colOff>101600</xdr:colOff>
      <xdr:row>98</xdr:row>
      <xdr:rowOff>99600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90727</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8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86430</xdr:rowOff>
    </xdr:from>
    <xdr:to>
      <xdr:col>76</xdr:col>
      <xdr:colOff>165100</xdr:colOff>
      <xdr:row>98</xdr:row>
      <xdr:rowOff>16580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7707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80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40830</xdr:rowOff>
    </xdr:from>
    <xdr:to>
      <xdr:col>72</xdr:col>
      <xdr:colOff>38100</xdr:colOff>
      <xdr:row>98</xdr:row>
      <xdr:rowOff>142430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133557</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9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46692</xdr:rowOff>
    </xdr:from>
    <xdr:to>
      <xdr:col>67</xdr:col>
      <xdr:colOff>101600</xdr:colOff>
      <xdr:row>98</xdr:row>
      <xdr:rowOff>148292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4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139419</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4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37084</xdr:rowOff>
    </xdr:from>
    <xdr:to>
      <xdr:col>116</xdr:col>
      <xdr:colOff>63500</xdr:colOff>
      <xdr:row>38</xdr:row>
      <xdr:rowOff>38608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55218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99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37084</xdr:rowOff>
    </xdr:from>
    <xdr:to>
      <xdr:col>111</xdr:col>
      <xdr:colOff>177800</xdr:colOff>
      <xdr:row>38</xdr:row>
      <xdr:rowOff>41148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552184"/>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97426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41148</xdr:rowOff>
    </xdr:from>
    <xdr:to>
      <xdr:col>107</xdr:col>
      <xdr:colOff>50800</xdr:colOff>
      <xdr:row>38</xdr:row>
      <xdr:rowOff>57658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556248"/>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83837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57658</xdr:rowOff>
    </xdr:from>
    <xdr:to>
      <xdr:col>102</xdr:col>
      <xdr:colOff>114300</xdr:colOff>
      <xdr:row>38</xdr:row>
      <xdr:rowOff>79629</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572758"/>
          <a:ext cx="889000" cy="2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137685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652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159258</xdr:rowOff>
    </xdr:from>
    <xdr:to>
      <xdr:col>116</xdr:col>
      <xdr:colOff>114300</xdr:colOff>
      <xdr:row>38</xdr:row>
      <xdr:rowOff>89408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50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10685</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354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157734</xdr:rowOff>
    </xdr:from>
    <xdr:to>
      <xdr:col>112</xdr:col>
      <xdr:colOff>38100</xdr:colOff>
      <xdr:row>38</xdr:row>
      <xdr:rowOff>87885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5013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104411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161798</xdr:rowOff>
    </xdr:from>
    <xdr:to>
      <xdr:col>107</xdr:col>
      <xdr:colOff>101600</xdr:colOff>
      <xdr:row>38</xdr:row>
      <xdr:rowOff>91948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50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108475</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28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6858</xdr:rowOff>
    </xdr:from>
    <xdr:to>
      <xdr:col>102</xdr:col>
      <xdr:colOff>165100</xdr:colOff>
      <xdr:row>38</xdr:row>
      <xdr:rowOff>108458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52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99585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61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28829</xdr:rowOff>
    </xdr:from>
    <xdr:to>
      <xdr:col>98</xdr:col>
      <xdr:colOff>38100</xdr:colOff>
      <xdr:row>38</xdr:row>
      <xdr:rowOff>130429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5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146956</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31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108839</xdr:rowOff>
    </xdr:from>
    <xdr:to>
      <xdr:col>116</xdr:col>
      <xdr:colOff>63500</xdr:colOff>
      <xdr:row>55</xdr:row>
      <xdr:rowOff>121374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538589"/>
          <a:ext cx="8382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61727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1000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121374</xdr:rowOff>
    </xdr:from>
    <xdr:to>
      <xdr:col>111</xdr:col>
      <xdr:colOff>177800</xdr:colOff>
      <xdr:row>55</xdr:row>
      <xdr:rowOff>135242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9551124"/>
          <a:ext cx="8890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7358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1012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132461</xdr:rowOff>
    </xdr:from>
    <xdr:to>
      <xdr:col>107</xdr:col>
      <xdr:colOff>50800</xdr:colOff>
      <xdr:row>55</xdr:row>
      <xdr:rowOff>135242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9562211"/>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132461</xdr:rowOff>
    </xdr:from>
    <xdr:to>
      <xdr:col>102</xdr:col>
      <xdr:colOff>114300</xdr:colOff>
      <xdr:row>55</xdr:row>
      <xdr:rowOff>137871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9562211"/>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152176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165168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58039</xdr:rowOff>
    </xdr:from>
    <xdr:to>
      <xdr:col>116</xdr:col>
      <xdr:colOff>114300</xdr:colOff>
      <xdr:row>55</xdr:row>
      <xdr:rowOff>159639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48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80916</xdr:rowOff>
    </xdr:from>
    <xdr:ext cx="534377"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33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70574</xdr:rowOff>
    </xdr:from>
    <xdr:to>
      <xdr:col>112</xdr:col>
      <xdr:colOff>38100</xdr:colOff>
      <xdr:row>56</xdr:row>
      <xdr:rowOff>724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50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17251</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56111" y="927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84442</xdr:rowOff>
    </xdr:from>
    <xdr:to>
      <xdr:col>107</xdr:col>
      <xdr:colOff>101600</xdr:colOff>
      <xdr:row>56</xdr:row>
      <xdr:rowOff>14592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5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31119</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67111" y="928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81661</xdr:rowOff>
    </xdr:from>
    <xdr:to>
      <xdr:col>102</xdr:col>
      <xdr:colOff>165100</xdr:colOff>
      <xdr:row>56</xdr:row>
      <xdr:rowOff>11811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51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28338</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928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87071</xdr:rowOff>
    </xdr:from>
    <xdr:to>
      <xdr:col>98</xdr:col>
      <xdr:colOff>38100</xdr:colOff>
      <xdr:row>56</xdr:row>
      <xdr:rowOff>17221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51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33748</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929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150738</xdr:rowOff>
    </xdr:from>
    <xdr:to>
      <xdr:col>116</xdr:col>
      <xdr:colOff>63500</xdr:colOff>
      <xdr:row>75</xdr:row>
      <xdr:rowOff>31213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838038"/>
          <a:ext cx="838200" cy="5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101650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6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31213</xdr:rowOff>
    </xdr:from>
    <xdr:to>
      <xdr:col>111</xdr:col>
      <xdr:colOff>177800</xdr:colOff>
      <xdr:row>75</xdr:row>
      <xdr:rowOff>71577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889963"/>
          <a:ext cx="889000" cy="4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71577</xdr:rowOff>
    </xdr:from>
    <xdr:to>
      <xdr:col>107</xdr:col>
      <xdr:colOff>50800</xdr:colOff>
      <xdr:row>75</xdr:row>
      <xdr:rowOff>122947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930327"/>
          <a:ext cx="889000" cy="5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141426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52309</xdr:rowOff>
    </xdr:from>
    <xdr:to>
      <xdr:col>102</xdr:col>
      <xdr:colOff>114300</xdr:colOff>
      <xdr:row>75</xdr:row>
      <xdr:rowOff>122947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568159"/>
          <a:ext cx="889000" cy="4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171046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102271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99938</xdr:rowOff>
    </xdr:from>
    <xdr:to>
      <xdr:col>116</xdr:col>
      <xdr:colOff>114300</xdr:colOff>
      <xdr:row>75</xdr:row>
      <xdr:rowOff>30088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78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122815</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63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151863</xdr:rowOff>
    </xdr:from>
    <xdr:to>
      <xdr:col>112</xdr:col>
      <xdr:colOff>38100</xdr:colOff>
      <xdr:row>75</xdr:row>
      <xdr:rowOff>82013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83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98540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61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20777</xdr:rowOff>
    </xdr:from>
    <xdr:to>
      <xdr:col>107</xdr:col>
      <xdr:colOff>101600</xdr:colOff>
      <xdr:row>75</xdr:row>
      <xdr:rowOff>122377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87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138904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65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72147</xdr:rowOff>
    </xdr:from>
    <xdr:to>
      <xdr:col>102</xdr:col>
      <xdr:colOff>165100</xdr:colOff>
      <xdr:row>76</xdr:row>
      <xdr:rowOff>2298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9308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18824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70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1509</xdr:rowOff>
    </xdr:from>
    <xdr:to>
      <xdr:col>98</xdr:col>
      <xdr:colOff>38100</xdr:colOff>
      <xdr:row>73</xdr:row>
      <xdr:rowOff>103109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51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119636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29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歳出決算総額は、市民一人当たり</a:t>
          </a:r>
          <a:r>
            <a:rPr kumimoji="1" lang="ja-JP" altLang="en-US" sz="1100" b="0" i="0" baseline="0">
              <a:solidFill>
                <a:sysClr val="windowText" lastClr="000000"/>
              </a:solidFill>
              <a:effectLst/>
              <a:latin typeface="+mn-lt"/>
              <a:ea typeface="+mn-ea"/>
              <a:cs typeface="+mn-cs"/>
            </a:rPr>
            <a:t>５６５，５９９</a:t>
          </a:r>
          <a:r>
            <a:rPr kumimoji="1" lang="ja-JP" altLang="ja-JP" sz="1100" b="0" i="0" baseline="0">
              <a:solidFill>
                <a:sysClr val="windowText" lastClr="000000"/>
              </a:solidFill>
              <a:effectLst/>
              <a:latin typeface="+mn-lt"/>
              <a:ea typeface="+mn-ea"/>
              <a:cs typeface="+mn-cs"/>
            </a:rPr>
            <a:t>円となっている。主な構成項目である人件費は、市民一人当たり</a:t>
          </a:r>
          <a:r>
            <a:rPr kumimoji="1" lang="ja-JP" altLang="en-US" sz="1100" b="0" i="0" baseline="0">
              <a:solidFill>
                <a:sysClr val="windowText" lastClr="000000"/>
              </a:solidFill>
              <a:effectLst/>
              <a:latin typeface="+mn-lt"/>
              <a:ea typeface="+mn-ea"/>
              <a:cs typeface="+mn-cs"/>
            </a:rPr>
            <a:t>１０２，４８４</a:t>
          </a:r>
          <a:r>
            <a:rPr kumimoji="1" lang="ja-JP" altLang="ja-JP" sz="1100" b="0" i="0" baseline="0">
              <a:solidFill>
                <a:sysClr val="windowText" lastClr="000000"/>
              </a:solidFill>
              <a:effectLst/>
              <a:latin typeface="+mn-lt"/>
              <a:ea typeface="+mn-ea"/>
              <a:cs typeface="+mn-cs"/>
            </a:rPr>
            <a:t>円となっており、類似団体や県内市町の平均を大きく上回っている。これは、広範囲な市域の行政サービスを維持していくため、地域の行政拠点施設として地区センター方式を採用し、さらに消防防災体制も分散型としていることから、類似団体に比べ職員数が多くなっていることによる。しかし、当市の著しい人口減少や厳しい財政状況に鑑みれば、効率的で効果的な行政経営に取り組まなければならない状況にあり、そのため、令和</a:t>
          </a:r>
          <a:r>
            <a:rPr kumimoji="1" lang="ja-JP" altLang="en-US" sz="1100" b="0" i="0" baseline="0">
              <a:solidFill>
                <a:sysClr val="windowText" lastClr="000000"/>
              </a:solidFill>
              <a:effectLst/>
              <a:latin typeface="+mn-lt"/>
              <a:ea typeface="+mn-ea"/>
              <a:cs typeface="+mn-cs"/>
            </a:rPr>
            <a:t>６</a:t>
          </a:r>
          <a:r>
            <a:rPr kumimoji="1" lang="ja-JP" altLang="ja-JP" sz="1100" b="0" i="0" baseline="0">
              <a:solidFill>
                <a:sysClr val="windowText" lastClr="000000"/>
              </a:solidFill>
              <a:effectLst/>
              <a:latin typeface="+mn-lt"/>
              <a:ea typeface="+mn-ea"/>
              <a:cs typeface="+mn-cs"/>
            </a:rPr>
            <a:t>年４月時点で、平成１８年４月に比べ</a:t>
          </a:r>
          <a:r>
            <a:rPr kumimoji="1" lang="ja-JP" altLang="en-US" sz="1100" b="0" i="0" baseline="0">
              <a:solidFill>
                <a:sysClr val="windowText" lastClr="000000"/>
              </a:solidFill>
              <a:effectLst/>
              <a:latin typeface="+mn-lt"/>
              <a:ea typeface="+mn-ea"/>
              <a:cs typeface="+mn-cs"/>
            </a:rPr>
            <a:t>３７２</a:t>
          </a:r>
          <a:r>
            <a:rPr kumimoji="1" lang="ja-JP" altLang="ja-JP" sz="1100" b="0" i="0" baseline="0">
              <a:solidFill>
                <a:sysClr val="windowText" lastClr="000000"/>
              </a:solidFill>
              <a:effectLst/>
              <a:latin typeface="+mn-lt"/>
              <a:ea typeface="+mn-ea"/>
              <a:cs typeface="+mn-cs"/>
            </a:rPr>
            <a:t>人（普通会計）の職員を削減した。今後も、行政サービスの維持向上に努めながら、職員定員適正化計画に基づき、退職者補充率の抑制などにより、職員数の削減を行うとともに、効率的な行政組織体制や事務合理化による時間外勤務の抑制により、人件費の削減に努めていく。また、物件費は市民一人当たり</a:t>
          </a:r>
          <a:r>
            <a:rPr kumimoji="1" lang="ja-JP" altLang="en-US" sz="1100" b="0" i="0" baseline="0">
              <a:solidFill>
                <a:sysClr val="windowText" lastClr="000000"/>
              </a:solidFill>
              <a:effectLst/>
              <a:latin typeface="+mn-lt"/>
              <a:ea typeface="+mn-ea"/>
              <a:cs typeface="+mn-cs"/>
            </a:rPr>
            <a:t>９９</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６９９</a:t>
          </a:r>
          <a:r>
            <a:rPr kumimoji="1" lang="ja-JP" altLang="ja-JP" sz="1100" b="0" i="0" baseline="0">
              <a:solidFill>
                <a:sysClr val="windowText" lastClr="000000"/>
              </a:solidFill>
              <a:effectLst/>
              <a:latin typeface="+mn-lt"/>
              <a:ea typeface="+mn-ea"/>
              <a:cs typeface="+mn-cs"/>
            </a:rPr>
            <a:t>円、公債費も市民一人当たり７８，</a:t>
          </a:r>
          <a:r>
            <a:rPr kumimoji="1" lang="ja-JP" altLang="en-US" sz="1100" b="0" i="0" baseline="0">
              <a:solidFill>
                <a:sysClr val="windowText" lastClr="000000"/>
              </a:solidFill>
              <a:effectLst/>
              <a:latin typeface="+mn-lt"/>
              <a:ea typeface="+mn-ea"/>
              <a:cs typeface="+mn-cs"/>
            </a:rPr>
            <a:t>３３８</a:t>
          </a:r>
          <a:r>
            <a:rPr kumimoji="1" lang="ja-JP" altLang="ja-JP" sz="1100" b="0" i="0" baseline="0">
              <a:solidFill>
                <a:sysClr val="windowText" lastClr="000000"/>
              </a:solidFill>
              <a:effectLst/>
              <a:latin typeface="+mn-lt"/>
              <a:ea typeface="+mn-ea"/>
              <a:cs typeface="+mn-cs"/>
            </a:rPr>
            <a:t>円と類似団体や県内市町の平均を大きく上回っており、コストがかなり高い状況となっている。これは、国際観光都市である当市が有する数多くの観光施設の維持管理や指定管理に要する経費が多いことや、これまでに合併特例債や過疎債などの活用して庁舎整備事業や観光施設整備事業等を実施してきたために増加したものである。今後は、</a:t>
          </a:r>
          <a:r>
            <a:rPr kumimoji="1" lang="ja-JP" altLang="en-US" sz="1100" b="0" i="0" baseline="0">
              <a:solidFill>
                <a:sysClr val="windowText" lastClr="000000"/>
              </a:solidFill>
              <a:effectLst/>
              <a:latin typeface="+mn-lt"/>
              <a:ea typeface="+mn-ea"/>
              <a:cs typeface="+mn-cs"/>
            </a:rPr>
            <a:t>公共施設マネジメントを推進するとともに、</a:t>
          </a:r>
          <a:r>
            <a:rPr kumimoji="1" lang="ja-JP" altLang="ja-JP" sz="1100" b="0" i="0" baseline="0">
              <a:solidFill>
                <a:sysClr val="windowText" lastClr="000000"/>
              </a:solidFill>
              <a:effectLst/>
              <a:latin typeface="+mn-lt"/>
              <a:ea typeface="+mn-ea"/>
              <a:cs typeface="+mn-cs"/>
            </a:rPr>
            <a:t>後年度の負担を考慮しながら、事業の緊急度や市民ニーズを的確に捉えて事業を進めていく。</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76,413
74,748
1,449.83
44,769,191
43,219,130
1,152,644
25,626,437
47,591,635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60147</xdr:rowOff>
    </xdr:from>
    <xdr:to>
      <xdr:col>24</xdr:col>
      <xdr:colOff>63500</xdr:colOff>
      <xdr:row>34</xdr:row>
      <xdr:rowOff>141529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89447"/>
          <a:ext cx="8382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141529</xdr:rowOff>
    </xdr:from>
    <xdr:to>
      <xdr:col>19</xdr:col>
      <xdr:colOff>177800</xdr:colOff>
      <xdr:row>35</xdr:row>
      <xdr:rowOff>34087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70829"/>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16256</xdr:rowOff>
    </xdr:from>
    <xdr:to>
      <xdr:col>15</xdr:col>
      <xdr:colOff>50800</xdr:colOff>
      <xdr:row>35</xdr:row>
      <xdr:rowOff>34087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17006"/>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168961</xdr:rowOff>
    </xdr:from>
    <xdr:to>
      <xdr:col>10</xdr:col>
      <xdr:colOff>114300</xdr:colOff>
      <xdr:row>35</xdr:row>
      <xdr:rowOff>16256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98261"/>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129506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120362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9347</xdr:rowOff>
    </xdr:from>
    <xdr:to>
      <xdr:col>24</xdr:col>
      <xdr:colOff>114300</xdr:colOff>
      <xdr:row>34</xdr:row>
      <xdr:rowOff>110947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3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32224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9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90729</xdr:rowOff>
    </xdr:from>
    <xdr:to>
      <xdr:col>20</xdr:col>
      <xdr:colOff>38100</xdr:colOff>
      <xdr:row>35</xdr:row>
      <xdr:rowOff>20879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2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37406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9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154737</xdr:rowOff>
    </xdr:from>
    <xdr:to>
      <xdr:col>15</xdr:col>
      <xdr:colOff>101600</xdr:colOff>
      <xdr:row>35</xdr:row>
      <xdr:rowOff>84887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8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101414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5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136906</xdr:rowOff>
    </xdr:from>
    <xdr:to>
      <xdr:col>10</xdr:col>
      <xdr:colOff>165100</xdr:colOff>
      <xdr:row>35</xdr:row>
      <xdr:rowOff>67056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83583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4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118161</xdr:rowOff>
    </xdr:from>
    <xdr:to>
      <xdr:col>6</xdr:col>
      <xdr:colOff>38100</xdr:colOff>
      <xdr:row>35</xdr:row>
      <xdr:rowOff>48311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4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64838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2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145103</xdr:rowOff>
    </xdr:from>
    <xdr:to>
      <xdr:col>24</xdr:col>
      <xdr:colOff>63500</xdr:colOff>
      <xdr:row>56</xdr:row>
      <xdr:rowOff>1846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574853"/>
          <a:ext cx="838200" cy="2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2695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3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136020</xdr:rowOff>
    </xdr:from>
    <xdr:to>
      <xdr:col>19</xdr:col>
      <xdr:colOff>177800</xdr:colOff>
      <xdr:row>56</xdr:row>
      <xdr:rowOff>1846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565770"/>
          <a:ext cx="889000" cy="3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91917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9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160594</xdr:rowOff>
    </xdr:from>
    <xdr:to>
      <xdr:col>15</xdr:col>
      <xdr:colOff>50800</xdr:colOff>
      <xdr:row>55</xdr:row>
      <xdr:rowOff>136020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904544"/>
          <a:ext cx="889000" cy="66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86827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160594</xdr:rowOff>
    </xdr:from>
    <xdr:to>
      <xdr:col>10</xdr:col>
      <xdr:colOff>114300</xdr:colOff>
      <xdr:row>55</xdr:row>
      <xdr:rowOff>160968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904544"/>
          <a:ext cx="889000" cy="68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92275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41960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94303</xdr:rowOff>
    </xdr:from>
    <xdr:to>
      <xdr:col>24</xdr:col>
      <xdr:colOff>114300</xdr:colOff>
      <xdr:row>56</xdr:row>
      <xdr:rowOff>24453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2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117180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7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122496</xdr:rowOff>
    </xdr:from>
    <xdr:to>
      <xdr:col>20</xdr:col>
      <xdr:colOff>38100</xdr:colOff>
      <xdr:row>56</xdr:row>
      <xdr:rowOff>52646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5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69173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32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85220</xdr:rowOff>
    </xdr:from>
    <xdr:to>
      <xdr:col>15</xdr:col>
      <xdr:colOff>101600</xdr:colOff>
      <xdr:row>56</xdr:row>
      <xdr:rowOff>15370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1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31897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29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109794</xdr:rowOff>
    </xdr:from>
    <xdr:to>
      <xdr:col>10</xdr:col>
      <xdr:colOff>165100</xdr:colOff>
      <xdr:row>52</xdr:row>
      <xdr:rowOff>39944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85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56471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62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110168</xdr:rowOff>
    </xdr:from>
    <xdr:to>
      <xdr:col>6</xdr:col>
      <xdr:colOff>38100</xdr:colOff>
      <xdr:row>56</xdr:row>
      <xdr:rowOff>40318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3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56845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31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69138</xdr:rowOff>
    </xdr:from>
    <xdr:to>
      <xdr:col>24</xdr:col>
      <xdr:colOff>63500</xdr:colOff>
      <xdr:row>77</xdr:row>
      <xdr:rowOff>36668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99338"/>
          <a:ext cx="838200" cy="13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134761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2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67224</xdr:rowOff>
    </xdr:from>
    <xdr:to>
      <xdr:col>19</xdr:col>
      <xdr:colOff>177800</xdr:colOff>
      <xdr:row>77</xdr:row>
      <xdr:rowOff>36668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97424"/>
          <a:ext cx="889000" cy="14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155763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4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67224</xdr:rowOff>
    </xdr:from>
    <xdr:to>
      <xdr:col>15</xdr:col>
      <xdr:colOff>50800</xdr:colOff>
      <xdr:row>77</xdr:row>
      <xdr:rowOff>129966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97424"/>
          <a:ext cx="889000" cy="23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75430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129966</xdr:rowOff>
    </xdr:from>
    <xdr:to>
      <xdr:col>10</xdr:col>
      <xdr:colOff>114300</xdr:colOff>
      <xdr:row>78</xdr:row>
      <xdr:rowOff>18647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31616"/>
          <a:ext cx="889000" cy="6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164079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2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64009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18338</xdr:rowOff>
    </xdr:from>
    <xdr:to>
      <xdr:col>24</xdr:col>
      <xdr:colOff>114300</xdr:colOff>
      <xdr:row>76</xdr:row>
      <xdr:rowOff>119938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4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168215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26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157318</xdr:rowOff>
    </xdr:from>
    <xdr:to>
      <xdr:col>20</xdr:col>
      <xdr:colOff>38100</xdr:colOff>
      <xdr:row>77</xdr:row>
      <xdr:rowOff>87468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78595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16424</xdr:rowOff>
    </xdr:from>
    <xdr:to>
      <xdr:col>15</xdr:col>
      <xdr:colOff>101600</xdr:colOff>
      <xdr:row>76</xdr:row>
      <xdr:rowOff>118024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4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109151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3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79166</xdr:rowOff>
    </xdr:from>
    <xdr:to>
      <xdr:col>10</xdr:col>
      <xdr:colOff>165100</xdr:colOff>
      <xdr:row>78</xdr:row>
      <xdr:rowOff>9316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8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443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7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139297</xdr:rowOff>
    </xdr:from>
    <xdr:to>
      <xdr:col>6</xdr:col>
      <xdr:colOff>38100</xdr:colOff>
      <xdr:row>78</xdr:row>
      <xdr:rowOff>69447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4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60574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3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118517</xdr:rowOff>
    </xdr:from>
    <xdr:to>
      <xdr:col>24</xdr:col>
      <xdr:colOff>63500</xdr:colOff>
      <xdr:row>97</xdr:row>
      <xdr:rowOff>136565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749167"/>
          <a:ext cx="838200" cy="1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55407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857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73231</xdr:rowOff>
    </xdr:from>
    <xdr:to>
      <xdr:col>19</xdr:col>
      <xdr:colOff>177800</xdr:colOff>
      <xdr:row>97</xdr:row>
      <xdr:rowOff>118517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703881"/>
          <a:ext cx="889000" cy="4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95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73231</xdr:rowOff>
    </xdr:from>
    <xdr:to>
      <xdr:col>15</xdr:col>
      <xdr:colOff>50800</xdr:colOff>
      <xdr:row>98</xdr:row>
      <xdr:rowOff>127671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703881"/>
          <a:ext cx="889000" cy="22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165571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86012</xdr:rowOff>
    </xdr:from>
    <xdr:to>
      <xdr:col>10</xdr:col>
      <xdr:colOff>114300</xdr:colOff>
      <xdr:row>98</xdr:row>
      <xdr:rowOff>127671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888112"/>
          <a:ext cx="889000" cy="4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79443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114354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85765</xdr:rowOff>
    </xdr:from>
    <xdr:to>
      <xdr:col>24</xdr:col>
      <xdr:colOff>114300</xdr:colOff>
      <xdr:row>98</xdr:row>
      <xdr:rowOff>15915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71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108642</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56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67717</xdr:rowOff>
    </xdr:from>
    <xdr:to>
      <xdr:col>20</xdr:col>
      <xdr:colOff>38100</xdr:colOff>
      <xdr:row>97</xdr:row>
      <xdr:rowOff>169317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69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14394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4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22431</xdr:rowOff>
    </xdr:from>
    <xdr:to>
      <xdr:col>15</xdr:col>
      <xdr:colOff>101600</xdr:colOff>
      <xdr:row>97</xdr:row>
      <xdr:rowOff>124031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65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140558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42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76871</xdr:rowOff>
    </xdr:from>
    <xdr:to>
      <xdr:col>10</xdr:col>
      <xdr:colOff>165100</xdr:colOff>
      <xdr:row>99</xdr:row>
      <xdr:rowOff>7021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7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23548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65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35212</xdr:rowOff>
    </xdr:from>
    <xdr:to>
      <xdr:col>6</xdr:col>
      <xdr:colOff>38100</xdr:colOff>
      <xdr:row>98</xdr:row>
      <xdr:rowOff>136812</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153339</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61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144599</xdr:rowOff>
    </xdr:from>
    <xdr:to>
      <xdr:col>55</xdr:col>
      <xdr:colOff>0</xdr:colOff>
      <xdr:row>38</xdr:row>
      <xdr:rowOff>158968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659699"/>
          <a:ext cx="8382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137088</xdr:rowOff>
    </xdr:from>
    <xdr:to>
      <xdr:col>50</xdr:col>
      <xdr:colOff>114300</xdr:colOff>
      <xdr:row>38</xdr:row>
      <xdr:rowOff>158968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8750300" y="6652188"/>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131535</xdr:rowOff>
    </xdr:from>
    <xdr:to>
      <xdr:col>45</xdr:col>
      <xdr:colOff>177800</xdr:colOff>
      <xdr:row>38</xdr:row>
      <xdr:rowOff>137088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7861300" y="6646635"/>
          <a:ext cx="889000" cy="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112921</xdr:rowOff>
    </xdr:from>
    <xdr:to>
      <xdr:col>41</xdr:col>
      <xdr:colOff>50800</xdr:colOff>
      <xdr:row>38</xdr:row>
      <xdr:rowOff>131535</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6628021"/>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93799</xdr:rowOff>
    </xdr:from>
    <xdr:to>
      <xdr:col>55</xdr:col>
      <xdr:colOff>50800</xdr:colOff>
      <xdr:row>39</xdr:row>
      <xdr:rowOff>23949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60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8726</xdr:rowOff>
    </xdr:from>
    <xdr:ext cx="378565"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523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108168</xdr:rowOff>
    </xdr:from>
    <xdr:to>
      <xdr:col>50</xdr:col>
      <xdr:colOff>165100</xdr:colOff>
      <xdr:row>39</xdr:row>
      <xdr:rowOff>38318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62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29445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50017" y="6715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86288</xdr:rowOff>
    </xdr:from>
    <xdr:to>
      <xdr:col>46</xdr:col>
      <xdr:colOff>38100</xdr:colOff>
      <xdr:row>39</xdr:row>
      <xdr:rowOff>16438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60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7565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6694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80735</xdr:rowOff>
    </xdr:from>
    <xdr:to>
      <xdr:col>41</xdr:col>
      <xdr:colOff>101600</xdr:colOff>
      <xdr:row>39</xdr:row>
      <xdr:rowOff>10885</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59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2012</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688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62121</xdr:rowOff>
    </xdr:from>
    <xdr:to>
      <xdr:col>36</xdr:col>
      <xdr:colOff>165100</xdr:colOff>
      <xdr:row>38</xdr:row>
      <xdr:rowOff>163721</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57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154848</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6669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18923</xdr:rowOff>
    </xdr:from>
    <xdr:to>
      <xdr:col>55</xdr:col>
      <xdr:colOff>0</xdr:colOff>
      <xdr:row>56</xdr:row>
      <xdr:rowOff>38164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9620123"/>
          <a:ext cx="8382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74680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4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38164</xdr:rowOff>
    </xdr:from>
    <xdr:to>
      <xdr:col>50</xdr:col>
      <xdr:colOff>114300</xdr:colOff>
      <xdr:row>56</xdr:row>
      <xdr:rowOff>87160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9639364"/>
          <a:ext cx="889000" cy="4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19664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96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87160</xdr:rowOff>
    </xdr:from>
    <xdr:to>
      <xdr:col>45</xdr:col>
      <xdr:colOff>177800</xdr:colOff>
      <xdr:row>56</xdr:row>
      <xdr:rowOff>110820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9688360"/>
          <a:ext cx="8890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11930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95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110820</xdr:rowOff>
    </xdr:from>
    <xdr:to>
      <xdr:col>41</xdr:col>
      <xdr:colOff>50800</xdr:colOff>
      <xdr:row>56</xdr:row>
      <xdr:rowOff>145034</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9712020"/>
          <a:ext cx="889000" cy="3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32770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97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26217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97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139573</xdr:rowOff>
    </xdr:from>
    <xdr:to>
      <xdr:col>55</xdr:col>
      <xdr:colOff>50800</xdr:colOff>
      <xdr:row>56</xdr:row>
      <xdr:rowOff>69723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56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162450</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42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158814</xdr:rowOff>
    </xdr:from>
    <xdr:to>
      <xdr:col>50</xdr:col>
      <xdr:colOff>165100</xdr:colOff>
      <xdr:row>56</xdr:row>
      <xdr:rowOff>88964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5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105491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36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36360</xdr:rowOff>
    </xdr:from>
    <xdr:to>
      <xdr:col>46</xdr:col>
      <xdr:colOff>38100</xdr:colOff>
      <xdr:row>56</xdr:row>
      <xdr:rowOff>137960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6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154487</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41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60020</xdr:rowOff>
    </xdr:from>
    <xdr:to>
      <xdr:col>41</xdr:col>
      <xdr:colOff>101600</xdr:colOff>
      <xdr:row>56</xdr:row>
      <xdr:rowOff>161620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6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6697</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43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94234</xdr:rowOff>
    </xdr:from>
    <xdr:to>
      <xdr:col>36</xdr:col>
      <xdr:colOff>165100</xdr:colOff>
      <xdr:row>57</xdr:row>
      <xdr:rowOff>24384</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69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40911</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47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71610</xdr:rowOff>
    </xdr:from>
    <xdr:to>
      <xdr:col>55</xdr:col>
      <xdr:colOff>0</xdr:colOff>
      <xdr:row>72</xdr:row>
      <xdr:rowOff>161417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2416010"/>
          <a:ext cx="8382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105275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306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71610</xdr:rowOff>
    </xdr:from>
    <xdr:to>
      <xdr:col>50</xdr:col>
      <xdr:colOff>114300</xdr:colOff>
      <xdr:row>73</xdr:row>
      <xdr:rowOff>4075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2416010"/>
          <a:ext cx="889000" cy="10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158146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148746</xdr:rowOff>
    </xdr:from>
    <xdr:to>
      <xdr:col>45</xdr:col>
      <xdr:colOff>177800</xdr:colOff>
      <xdr:row>73</xdr:row>
      <xdr:rowOff>4075</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2150246"/>
          <a:ext cx="889000" cy="36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159191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36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148746</xdr:rowOff>
    </xdr:from>
    <xdr:to>
      <xdr:col>41</xdr:col>
      <xdr:colOff>50800</xdr:colOff>
      <xdr:row>73</xdr:row>
      <xdr:rowOff>99597</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2150246"/>
          <a:ext cx="889000" cy="46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29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82676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45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110617</xdr:rowOff>
    </xdr:from>
    <xdr:to>
      <xdr:col>55</xdr:col>
      <xdr:colOff>50800</xdr:colOff>
      <xdr:row>73</xdr:row>
      <xdr:rowOff>40767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245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133494</xdr:rowOff>
    </xdr:from>
    <xdr:ext cx="534377"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230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20810</xdr:rowOff>
    </xdr:from>
    <xdr:to>
      <xdr:col>50</xdr:col>
      <xdr:colOff>165100</xdr:colOff>
      <xdr:row>72</xdr:row>
      <xdr:rowOff>122410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236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138937</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372111" y="1214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124725</xdr:rowOff>
    </xdr:from>
    <xdr:to>
      <xdr:col>46</xdr:col>
      <xdr:colOff>38100</xdr:colOff>
      <xdr:row>73</xdr:row>
      <xdr:rowOff>54875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24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71402</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483111" y="1224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97946</xdr:rowOff>
    </xdr:from>
    <xdr:to>
      <xdr:col>41</xdr:col>
      <xdr:colOff>101600</xdr:colOff>
      <xdr:row>71</xdr:row>
      <xdr:rowOff>28096</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209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44623</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594111" y="1187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48797</xdr:rowOff>
    </xdr:from>
    <xdr:to>
      <xdr:col>36</xdr:col>
      <xdr:colOff>165100</xdr:colOff>
      <xdr:row>73</xdr:row>
      <xdr:rowOff>150397</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25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166924</xdr:rowOff>
    </xdr:from>
    <xdr:ext cx="534377"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05111" y="1233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9100</xdr:rowOff>
    </xdr:from>
    <xdr:to>
      <xdr:col>55</xdr:col>
      <xdr:colOff>0</xdr:colOff>
      <xdr:row>96</xdr:row>
      <xdr:rowOff>116543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468300"/>
          <a:ext cx="838200" cy="10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120200</xdr:rowOff>
    </xdr:from>
    <xdr:to>
      <xdr:col>50</xdr:col>
      <xdr:colOff>114300</xdr:colOff>
      <xdr:row>96</xdr:row>
      <xdr:rowOff>116543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407950"/>
          <a:ext cx="889000" cy="16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97478</xdr:rowOff>
    </xdr:from>
    <xdr:to>
      <xdr:col>45</xdr:col>
      <xdr:colOff>177800</xdr:colOff>
      <xdr:row>95</xdr:row>
      <xdr:rowOff>120200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385228"/>
          <a:ext cx="889000" cy="2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58892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1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93866</xdr:rowOff>
    </xdr:from>
    <xdr:to>
      <xdr:col>41</xdr:col>
      <xdr:colOff>50800</xdr:colOff>
      <xdr:row>95</xdr:row>
      <xdr:rowOff>97478</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381616"/>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94119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55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108543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56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129750</xdr:rowOff>
    </xdr:from>
    <xdr:to>
      <xdr:col>55</xdr:col>
      <xdr:colOff>50800</xdr:colOff>
      <xdr:row>96</xdr:row>
      <xdr:rowOff>59900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4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108177</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39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65743</xdr:rowOff>
    </xdr:from>
    <xdr:to>
      <xdr:col>50</xdr:col>
      <xdr:colOff>165100</xdr:colOff>
      <xdr:row>96</xdr:row>
      <xdr:rowOff>167343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52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158470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61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69400</xdr:rowOff>
    </xdr:from>
    <xdr:to>
      <xdr:col>46</xdr:col>
      <xdr:colOff>38100</xdr:colOff>
      <xdr:row>95</xdr:row>
      <xdr:rowOff>171000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35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16077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13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46678</xdr:rowOff>
    </xdr:from>
    <xdr:to>
      <xdr:col>41</xdr:col>
      <xdr:colOff>101600</xdr:colOff>
      <xdr:row>95</xdr:row>
      <xdr:rowOff>148278</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33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164805</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10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43066</xdr:rowOff>
    </xdr:from>
    <xdr:to>
      <xdr:col>36</xdr:col>
      <xdr:colOff>165100</xdr:colOff>
      <xdr:row>95</xdr:row>
      <xdr:rowOff>144666</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3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161193</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10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121222</xdr:rowOff>
    </xdr:from>
    <xdr:to>
      <xdr:col>85</xdr:col>
      <xdr:colOff>127000</xdr:colOff>
      <xdr:row>35</xdr:row>
      <xdr:rowOff>168580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121972"/>
          <a:ext cx="838200" cy="4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87901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43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168580</xdr:rowOff>
    </xdr:from>
    <xdr:to>
      <xdr:col>81</xdr:col>
      <xdr:colOff>50800</xdr:colOff>
      <xdr:row>36</xdr:row>
      <xdr:rowOff>90703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169330"/>
          <a:ext cx="889000" cy="9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65155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90703</xdr:rowOff>
    </xdr:from>
    <xdr:to>
      <xdr:col>76</xdr:col>
      <xdr:colOff>114300</xdr:colOff>
      <xdr:row>36</xdr:row>
      <xdr:rowOff>97295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262903"/>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72318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5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81064</xdr:rowOff>
    </xdr:from>
    <xdr:to>
      <xdr:col>71</xdr:col>
      <xdr:colOff>177800</xdr:colOff>
      <xdr:row>36</xdr:row>
      <xdr:rowOff>97295</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253264"/>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54259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6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70794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70422</xdr:rowOff>
    </xdr:from>
    <xdr:to>
      <xdr:col>85</xdr:col>
      <xdr:colOff>177800</xdr:colOff>
      <xdr:row>36</xdr:row>
      <xdr:rowOff>572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07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93299</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592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117780</xdr:rowOff>
    </xdr:from>
    <xdr:to>
      <xdr:col>81</xdr:col>
      <xdr:colOff>101600</xdr:colOff>
      <xdr:row>36</xdr:row>
      <xdr:rowOff>47930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1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64457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58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39903</xdr:rowOff>
    </xdr:from>
    <xdr:to>
      <xdr:col>76</xdr:col>
      <xdr:colOff>165100</xdr:colOff>
      <xdr:row>36</xdr:row>
      <xdr:rowOff>141503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2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158030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59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46495</xdr:rowOff>
    </xdr:from>
    <xdr:to>
      <xdr:col>72</xdr:col>
      <xdr:colOff>38100</xdr:colOff>
      <xdr:row>36</xdr:row>
      <xdr:rowOff>148095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21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5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30264</xdr:rowOff>
    </xdr:from>
    <xdr:to>
      <xdr:col>67</xdr:col>
      <xdr:colOff>101600</xdr:colOff>
      <xdr:row>36</xdr:row>
      <xdr:rowOff>131864</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20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148391</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597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81129</xdr:rowOff>
    </xdr:from>
    <xdr:to>
      <xdr:col>85</xdr:col>
      <xdr:colOff>127000</xdr:colOff>
      <xdr:row>56</xdr:row>
      <xdr:rowOff>104153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5481300" y="9682329"/>
          <a:ext cx="838200" cy="2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23734</xdr:rowOff>
    </xdr:from>
    <xdr:to>
      <xdr:col>81</xdr:col>
      <xdr:colOff>50800</xdr:colOff>
      <xdr:row>56</xdr:row>
      <xdr:rowOff>81129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9624934"/>
          <a:ext cx="889000" cy="5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20856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22657</xdr:rowOff>
    </xdr:from>
    <xdr:to>
      <xdr:col>76</xdr:col>
      <xdr:colOff>114300</xdr:colOff>
      <xdr:row>56</xdr:row>
      <xdr:rowOff>23734</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452407"/>
          <a:ext cx="889000" cy="17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40581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8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22657</xdr:rowOff>
    </xdr:from>
    <xdr:to>
      <xdr:col>71</xdr:col>
      <xdr:colOff>177800</xdr:colOff>
      <xdr:row>56</xdr:row>
      <xdr:rowOff>66352</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452407"/>
          <a:ext cx="889000" cy="2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120542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49806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53353</xdr:rowOff>
    </xdr:from>
    <xdr:to>
      <xdr:col>85</xdr:col>
      <xdr:colOff>177800</xdr:colOff>
      <xdr:row>56</xdr:row>
      <xdr:rowOff>154953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65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31780</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63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30329</xdr:rowOff>
    </xdr:from>
    <xdr:to>
      <xdr:col>81</xdr:col>
      <xdr:colOff>101600</xdr:colOff>
      <xdr:row>56</xdr:row>
      <xdr:rowOff>131929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63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148456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40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144384</xdr:rowOff>
    </xdr:from>
    <xdr:to>
      <xdr:col>76</xdr:col>
      <xdr:colOff>165100</xdr:colOff>
      <xdr:row>56</xdr:row>
      <xdr:rowOff>74534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5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91061</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34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143307</xdr:rowOff>
    </xdr:from>
    <xdr:to>
      <xdr:col>72</xdr:col>
      <xdr:colOff>38100</xdr:colOff>
      <xdr:row>55</xdr:row>
      <xdr:rowOff>73457</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40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89984</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17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15552</xdr:rowOff>
    </xdr:from>
    <xdr:to>
      <xdr:col>67</xdr:col>
      <xdr:colOff>101600</xdr:colOff>
      <xdr:row>56</xdr:row>
      <xdr:rowOff>117152</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61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133679</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39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120681</xdr:rowOff>
    </xdr:from>
    <xdr:to>
      <xdr:col>85</xdr:col>
      <xdr:colOff>127000</xdr:colOff>
      <xdr:row>78</xdr:row>
      <xdr:rowOff>135860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493781"/>
          <a:ext cx="8382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117480</xdr:rowOff>
    </xdr:from>
    <xdr:to>
      <xdr:col>81</xdr:col>
      <xdr:colOff>50800</xdr:colOff>
      <xdr:row>78</xdr:row>
      <xdr:rowOff>120681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490580"/>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28098</xdr:rowOff>
    </xdr:from>
    <xdr:to>
      <xdr:col>76</xdr:col>
      <xdr:colOff>114300</xdr:colOff>
      <xdr:row>78</xdr:row>
      <xdr:rowOff>117480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229748"/>
          <a:ext cx="889000" cy="26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28098</xdr:rowOff>
    </xdr:from>
    <xdr:to>
      <xdr:col>71</xdr:col>
      <xdr:colOff>177800</xdr:colOff>
      <xdr:row>77</xdr:row>
      <xdr:rowOff>95123</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2814300" y="13229748"/>
          <a:ext cx="889000" cy="6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136090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509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122511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4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85060</xdr:rowOff>
    </xdr:from>
    <xdr:to>
      <xdr:col>85</xdr:col>
      <xdr:colOff>177800</xdr:colOff>
      <xdr:row>79</xdr:row>
      <xdr:rowOff>15210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5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23528</xdr:rowOff>
    </xdr:from>
    <xdr:ext cx="313932"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69881</xdr:rowOff>
    </xdr:from>
    <xdr:to>
      <xdr:col>81</xdr:col>
      <xdr:colOff>101600</xdr:colOff>
      <xdr:row>79</xdr:row>
      <xdr:rowOff>31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4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162608</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92017" y="13535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66680</xdr:rowOff>
    </xdr:from>
    <xdr:to>
      <xdr:col>76</xdr:col>
      <xdr:colOff>165100</xdr:colOff>
      <xdr:row>78</xdr:row>
      <xdr:rowOff>168280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3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159407</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03017" y="13532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148748</xdr:rowOff>
    </xdr:from>
    <xdr:to>
      <xdr:col>72</xdr:col>
      <xdr:colOff>38100</xdr:colOff>
      <xdr:row>77</xdr:row>
      <xdr:rowOff>78898</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17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95425</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468428" y="1295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44323</xdr:rowOff>
    </xdr:from>
    <xdr:to>
      <xdr:col>67</xdr:col>
      <xdr:colOff>101600</xdr:colOff>
      <xdr:row>77</xdr:row>
      <xdr:rowOff>145923</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24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162450</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579428" y="1302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77508</xdr:rowOff>
    </xdr:from>
    <xdr:to>
      <xdr:col>85</xdr:col>
      <xdr:colOff>127000</xdr:colOff>
      <xdr:row>93</xdr:row>
      <xdr:rowOff>78257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022358"/>
          <a:ext cx="838200" cy="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34408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93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59043</xdr:rowOff>
    </xdr:from>
    <xdr:to>
      <xdr:col>81</xdr:col>
      <xdr:colOff>50800</xdr:colOff>
      <xdr:row>93</xdr:row>
      <xdr:rowOff>77508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003893"/>
          <a:ext cx="889000" cy="1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141367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60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59043</xdr:rowOff>
    </xdr:from>
    <xdr:to>
      <xdr:col>76</xdr:col>
      <xdr:colOff>114300</xdr:colOff>
      <xdr:row>93</xdr:row>
      <xdr:rowOff>136601</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003893"/>
          <a:ext cx="889000" cy="7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145648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136601</xdr:rowOff>
    </xdr:from>
    <xdr:to>
      <xdr:col>71</xdr:col>
      <xdr:colOff>177800</xdr:colOff>
      <xdr:row>94</xdr:row>
      <xdr:rowOff>18886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081451"/>
          <a:ext cx="889000" cy="5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142245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151567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27457</xdr:rowOff>
    </xdr:from>
    <xdr:to>
      <xdr:col>85</xdr:col>
      <xdr:colOff>177800</xdr:colOff>
      <xdr:row>93</xdr:row>
      <xdr:rowOff>129057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597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50334</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582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26708</xdr:rowOff>
    </xdr:from>
    <xdr:to>
      <xdr:col>81</xdr:col>
      <xdr:colOff>101600</xdr:colOff>
      <xdr:row>93</xdr:row>
      <xdr:rowOff>128308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597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144835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574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8243</xdr:rowOff>
    </xdr:from>
    <xdr:to>
      <xdr:col>76</xdr:col>
      <xdr:colOff>165100</xdr:colOff>
      <xdr:row>93</xdr:row>
      <xdr:rowOff>109843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595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126370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572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85801</xdr:rowOff>
    </xdr:from>
    <xdr:to>
      <xdr:col>72</xdr:col>
      <xdr:colOff>38100</xdr:colOff>
      <xdr:row>94</xdr:row>
      <xdr:rowOff>15951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03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32478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580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139536</xdr:rowOff>
    </xdr:from>
    <xdr:to>
      <xdr:col>67</xdr:col>
      <xdr:colOff>101600</xdr:colOff>
      <xdr:row>94</xdr:row>
      <xdr:rowOff>69686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08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86213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585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135586</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0686"/>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135586</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0434300" y="6650686"/>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84786</xdr:rowOff>
    </xdr:from>
    <xdr:to>
      <xdr:col>112</xdr:col>
      <xdr:colOff>38100</xdr:colOff>
      <xdr:row>39</xdr:row>
      <xdr:rowOff>14936</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6063</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2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消防費は、市民一人当たり２</a:t>
          </a:r>
          <a:r>
            <a:rPr kumimoji="1" lang="ja-JP" altLang="en-US" sz="1100">
              <a:solidFill>
                <a:schemeClr val="tx1"/>
              </a:solidFill>
              <a:effectLst/>
              <a:latin typeface="+mn-lt"/>
              <a:ea typeface="+mn-ea"/>
              <a:cs typeface="+mn-cs"/>
            </a:rPr>
            <a:t>５</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９８５</a:t>
          </a:r>
          <a:r>
            <a:rPr kumimoji="1" lang="ja-JP" altLang="ja-JP" sz="1100">
              <a:solidFill>
                <a:schemeClr val="tx1"/>
              </a:solidFill>
              <a:effectLst/>
              <a:latin typeface="+mn-lt"/>
              <a:ea typeface="+mn-ea"/>
              <a:cs typeface="+mn-cs"/>
            </a:rPr>
            <a:t>円と類似団体や県内市町の平均を大きく上回っているが、これは市域が広いため居住地や観光施設が点在し、分散型の消防防災体制を整える必要があることから、類似団体と比較して消防関係職員が多いことによる。</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商工費は、市民一人当たり３</a:t>
          </a:r>
          <a:r>
            <a:rPr kumimoji="1" lang="ja-JP" altLang="en-US" sz="1100">
              <a:solidFill>
                <a:schemeClr val="tx1"/>
              </a:solidFill>
              <a:effectLst/>
              <a:latin typeface="+mn-lt"/>
              <a:ea typeface="+mn-ea"/>
              <a:cs typeface="+mn-cs"/>
            </a:rPr>
            <a:t>４</a:t>
          </a:r>
          <a:r>
            <a:rPr kumimoji="1" lang="ja-JP" altLang="ja-JP" sz="1100">
              <a:solidFill>
                <a:schemeClr val="tx1"/>
              </a:solidFill>
              <a:effectLst/>
              <a:latin typeface="+mn-lt"/>
              <a:ea typeface="+mn-ea"/>
              <a:cs typeface="+mn-cs"/>
            </a:rPr>
            <a:t>，８</a:t>
          </a:r>
          <a:r>
            <a:rPr kumimoji="1" lang="ja-JP" altLang="en-US" sz="1100">
              <a:solidFill>
                <a:schemeClr val="tx1"/>
              </a:solidFill>
              <a:effectLst/>
              <a:latin typeface="+mn-lt"/>
              <a:ea typeface="+mn-ea"/>
              <a:cs typeface="+mn-cs"/>
            </a:rPr>
            <a:t>３</a:t>
          </a:r>
          <a:r>
            <a:rPr kumimoji="1" lang="ja-JP" altLang="ja-JP" sz="1100">
              <a:solidFill>
                <a:schemeClr val="tx1"/>
              </a:solidFill>
              <a:effectLst/>
              <a:latin typeface="+mn-lt"/>
              <a:ea typeface="+mn-ea"/>
              <a:cs typeface="+mn-cs"/>
            </a:rPr>
            <a:t>５円と類似団体平均と比較して高い水準にあるが、これは中小企業の事業資金調達を容易にし、経営安定と振興を図るため金融対策に力を注いでいることや、観光客誘致のための様々なプロモーション事業に取り組んでいること、数多くの市営観光施設を所有し、その維持補修に多くの経費がかかることなどの理由が挙げられる。</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公債費は、市民一人当たり</a:t>
          </a:r>
          <a:r>
            <a:rPr kumimoji="1" lang="ja-JP" altLang="en-US" sz="1100">
              <a:solidFill>
                <a:schemeClr val="tx1"/>
              </a:solidFill>
              <a:effectLst/>
              <a:latin typeface="+mn-lt"/>
              <a:ea typeface="+mn-ea"/>
              <a:cs typeface="+mn-cs"/>
            </a:rPr>
            <a:t>７８，３３８</a:t>
          </a:r>
          <a:r>
            <a:rPr kumimoji="1" lang="ja-JP" altLang="ja-JP" sz="1100">
              <a:solidFill>
                <a:schemeClr val="tx1"/>
              </a:solidFill>
              <a:effectLst/>
              <a:latin typeface="+mn-lt"/>
              <a:ea typeface="+mn-ea"/>
              <a:cs typeface="+mn-cs"/>
            </a:rPr>
            <a:t>千円と類似団体や県内市町の平均を大きく上回っているが、市債残高は令和</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年度をピークに減少傾向にあり、今後も適正な市債の発行とすることで、残高を抑制していく。</a:t>
          </a:r>
          <a:endParaRPr lang="ja-JP" altLang="ja-JP" sz="1400">
            <a:solidFill>
              <a:schemeClr val="tx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050" b="0" i="0" baseline="0">
              <a:solidFill>
                <a:schemeClr val="tx1">
                  <a:lumMod val="95000"/>
                  <a:lumOff val="5000"/>
                </a:schemeClr>
              </a:solidFill>
              <a:effectLst/>
              <a:latin typeface="+mn-lt"/>
              <a:ea typeface="+mn-ea"/>
              <a:cs typeface="+mn-cs"/>
            </a:rPr>
            <a:t>　</a:t>
          </a:r>
          <a:r>
            <a:rPr kumimoji="1" lang="ja-JP" altLang="ja-JP" sz="1050" b="0" i="0" baseline="0">
              <a:solidFill>
                <a:schemeClr val="tx1">
                  <a:lumMod val="95000"/>
                  <a:lumOff val="5000"/>
                </a:schemeClr>
              </a:solidFill>
              <a:effectLst/>
              <a:latin typeface="+mn-lt"/>
              <a:ea typeface="+mn-ea"/>
              <a:cs typeface="+mn-cs"/>
            </a:rPr>
            <a:t>財政調整基金残高については、平成２２年度に新規積立て（４００百万円）を行って以降、ほぼ横ばいで推移していたが、平成２８年度から令和元年度までは財源不足により毎年取崩しを行った。令和</a:t>
          </a:r>
          <a:r>
            <a:rPr kumimoji="1" lang="ja-JP" altLang="en-US" sz="1050" b="0" i="0" baseline="0">
              <a:solidFill>
                <a:schemeClr val="tx1">
                  <a:lumMod val="95000"/>
                  <a:lumOff val="5000"/>
                </a:schemeClr>
              </a:solidFill>
              <a:effectLst/>
              <a:latin typeface="+mn-lt"/>
              <a:ea typeface="+mn-ea"/>
              <a:cs typeface="+mn-cs"/>
            </a:rPr>
            <a:t>５</a:t>
          </a:r>
          <a:r>
            <a:rPr kumimoji="1" lang="ja-JP" altLang="ja-JP" sz="1050" b="0" i="0" baseline="0">
              <a:solidFill>
                <a:schemeClr val="tx1">
                  <a:lumMod val="95000"/>
                  <a:lumOff val="5000"/>
                </a:schemeClr>
              </a:solidFill>
              <a:effectLst/>
              <a:latin typeface="+mn-lt"/>
              <a:ea typeface="+mn-ea"/>
              <a:cs typeface="+mn-cs"/>
            </a:rPr>
            <a:t>年度においては、取崩していないが、標準財政規模の</a:t>
          </a:r>
          <a:r>
            <a:rPr kumimoji="1" lang="ja-JP" altLang="en-US" sz="1050" b="0" i="0" baseline="0">
              <a:solidFill>
                <a:schemeClr val="tx1">
                  <a:lumMod val="95000"/>
                  <a:lumOff val="5000"/>
                </a:schemeClr>
              </a:solidFill>
              <a:effectLst/>
              <a:latin typeface="+mn-lt"/>
              <a:ea typeface="+mn-ea"/>
              <a:cs typeface="+mn-cs"/>
            </a:rPr>
            <a:t>微増</a:t>
          </a:r>
          <a:r>
            <a:rPr kumimoji="1" lang="ja-JP" altLang="ja-JP" sz="1050" b="0" i="0" baseline="0">
              <a:solidFill>
                <a:schemeClr val="tx1">
                  <a:lumMod val="95000"/>
                  <a:lumOff val="5000"/>
                </a:schemeClr>
              </a:solidFill>
              <a:effectLst/>
              <a:latin typeface="+mn-lt"/>
              <a:ea typeface="+mn-ea"/>
              <a:cs typeface="+mn-cs"/>
            </a:rPr>
            <a:t>により、前年度比０．</a:t>
          </a:r>
          <a:r>
            <a:rPr kumimoji="1" lang="ja-JP" altLang="en-US" sz="1050" b="0" i="0" baseline="0">
              <a:solidFill>
                <a:schemeClr val="tx1">
                  <a:lumMod val="95000"/>
                  <a:lumOff val="5000"/>
                </a:schemeClr>
              </a:solidFill>
              <a:effectLst/>
              <a:latin typeface="+mn-lt"/>
              <a:ea typeface="+mn-ea"/>
              <a:cs typeface="+mn-cs"/>
            </a:rPr>
            <a:t>１２</a:t>
          </a:r>
          <a:r>
            <a:rPr kumimoji="1" lang="ja-JP" altLang="ja-JP" sz="1050" b="0" i="0" baseline="0">
              <a:solidFill>
                <a:schemeClr val="tx1">
                  <a:lumMod val="95000"/>
                  <a:lumOff val="5000"/>
                </a:schemeClr>
              </a:solidFill>
              <a:effectLst/>
              <a:latin typeface="+mn-lt"/>
              <a:ea typeface="+mn-ea"/>
              <a:cs typeface="+mn-cs"/>
            </a:rPr>
            <a:t>ポイントの</a:t>
          </a:r>
          <a:r>
            <a:rPr kumimoji="1" lang="ja-JP" altLang="en-US" sz="1050" b="0" i="0" baseline="0">
              <a:solidFill>
                <a:schemeClr val="tx1">
                  <a:lumMod val="95000"/>
                  <a:lumOff val="5000"/>
                </a:schemeClr>
              </a:solidFill>
              <a:effectLst/>
              <a:latin typeface="+mn-lt"/>
              <a:ea typeface="+mn-ea"/>
              <a:cs typeface="+mn-cs"/>
            </a:rPr>
            <a:t>減</a:t>
          </a:r>
          <a:r>
            <a:rPr kumimoji="1" lang="ja-JP" altLang="ja-JP" sz="1050" b="0" i="0" baseline="0">
              <a:solidFill>
                <a:schemeClr val="tx1">
                  <a:lumMod val="95000"/>
                  <a:lumOff val="5000"/>
                </a:schemeClr>
              </a:solidFill>
              <a:effectLst/>
              <a:latin typeface="+mn-lt"/>
              <a:ea typeface="+mn-ea"/>
              <a:cs typeface="+mn-cs"/>
            </a:rPr>
            <a:t>となった。</a:t>
          </a:r>
          <a:endParaRPr lang="ja-JP" altLang="ja-JP" sz="1050">
            <a:solidFill>
              <a:schemeClr val="tx1">
                <a:lumMod val="95000"/>
                <a:lumOff val="5000"/>
              </a:schemeClr>
            </a:solidFill>
            <a:effectLst/>
          </a:endParaRPr>
        </a:p>
        <a:p>
          <a:pPr eaLnBrk="1" fontAlgn="auto" latinLnBrk="0" hangingPunct="1"/>
          <a:r>
            <a:rPr kumimoji="1" lang="ja-JP" altLang="ja-JP" sz="1050" b="0" i="0" baseline="0">
              <a:solidFill>
                <a:srgbClr val="FF0000"/>
              </a:solidFill>
              <a:effectLst/>
              <a:latin typeface="+mn-lt"/>
              <a:ea typeface="+mn-ea"/>
              <a:cs typeface="+mn-cs"/>
            </a:rPr>
            <a:t>　</a:t>
          </a:r>
          <a:r>
            <a:rPr kumimoji="1" lang="ja-JP" altLang="ja-JP" sz="1050" b="0" i="0" baseline="0">
              <a:solidFill>
                <a:schemeClr val="tx1">
                  <a:lumMod val="95000"/>
                  <a:lumOff val="5000"/>
                </a:schemeClr>
              </a:solidFill>
              <a:effectLst/>
              <a:latin typeface="+mn-lt"/>
              <a:ea typeface="+mn-ea"/>
              <a:cs typeface="+mn-cs"/>
            </a:rPr>
            <a:t>実質収支額及び実質単年度収支については、令和２年度</a:t>
          </a:r>
          <a:r>
            <a:rPr kumimoji="1" lang="ja-JP" altLang="en-US" sz="1050" b="0" i="0" baseline="0">
              <a:solidFill>
                <a:schemeClr val="tx1">
                  <a:lumMod val="95000"/>
                  <a:lumOff val="5000"/>
                </a:schemeClr>
              </a:solidFill>
              <a:effectLst/>
              <a:latin typeface="+mn-lt"/>
              <a:ea typeface="+mn-ea"/>
              <a:cs typeface="+mn-cs"/>
            </a:rPr>
            <a:t>から令和４年度まで</a:t>
          </a:r>
          <a:r>
            <a:rPr kumimoji="1" lang="ja-JP" altLang="ja-JP" sz="1050" b="0" i="0" baseline="0">
              <a:solidFill>
                <a:schemeClr val="tx1">
                  <a:lumMod val="95000"/>
                  <a:lumOff val="5000"/>
                </a:schemeClr>
              </a:solidFill>
              <a:effectLst/>
              <a:latin typeface="+mn-lt"/>
              <a:ea typeface="+mn-ea"/>
              <a:cs typeface="+mn-cs"/>
            </a:rPr>
            <a:t>は、コロナ対策関連の国の財政支援により、黒字に転じ</a:t>
          </a:r>
          <a:r>
            <a:rPr kumimoji="1" lang="ja-JP" altLang="en-US" sz="1050" b="0" i="0" baseline="0">
              <a:solidFill>
                <a:schemeClr val="tx1">
                  <a:lumMod val="95000"/>
                  <a:lumOff val="5000"/>
                </a:schemeClr>
              </a:solidFill>
              <a:effectLst/>
              <a:latin typeface="+mn-lt"/>
              <a:ea typeface="+mn-ea"/>
              <a:cs typeface="+mn-cs"/>
            </a:rPr>
            <a:t>た。しかしながら、</a:t>
          </a:r>
          <a:r>
            <a:rPr kumimoji="1" lang="ja-JP" altLang="ja-JP" sz="1050" b="0" i="0" baseline="0">
              <a:solidFill>
                <a:schemeClr val="tx1">
                  <a:lumMod val="95000"/>
                  <a:lumOff val="5000"/>
                </a:schemeClr>
              </a:solidFill>
              <a:effectLst/>
              <a:latin typeface="+mn-lt"/>
              <a:ea typeface="+mn-ea"/>
              <a:cs typeface="+mn-cs"/>
            </a:rPr>
            <a:t>令和</a:t>
          </a:r>
          <a:r>
            <a:rPr kumimoji="1" lang="ja-JP" altLang="en-US" sz="1050" b="0" i="0" baseline="0">
              <a:solidFill>
                <a:schemeClr val="tx1">
                  <a:lumMod val="95000"/>
                  <a:lumOff val="5000"/>
                </a:schemeClr>
              </a:solidFill>
              <a:effectLst/>
              <a:latin typeface="+mn-lt"/>
              <a:ea typeface="+mn-ea"/>
              <a:cs typeface="+mn-cs"/>
            </a:rPr>
            <a:t>５</a:t>
          </a:r>
          <a:r>
            <a:rPr kumimoji="1" lang="ja-JP" altLang="ja-JP" sz="1050" b="0" i="0" baseline="0">
              <a:solidFill>
                <a:schemeClr val="tx1">
                  <a:lumMod val="95000"/>
                  <a:lumOff val="5000"/>
                </a:schemeClr>
              </a:solidFill>
              <a:effectLst/>
              <a:latin typeface="+mn-lt"/>
              <a:ea typeface="+mn-ea"/>
              <a:cs typeface="+mn-cs"/>
            </a:rPr>
            <a:t>年度は、</a:t>
          </a:r>
          <a:r>
            <a:rPr kumimoji="1" lang="ja-JP" altLang="en-US" sz="1050" b="0" i="0" baseline="0">
              <a:solidFill>
                <a:schemeClr val="tx1">
                  <a:lumMod val="95000"/>
                  <a:lumOff val="5000"/>
                </a:schemeClr>
              </a:solidFill>
              <a:effectLst/>
              <a:latin typeface="+mn-lt"/>
              <a:ea typeface="+mn-ea"/>
              <a:cs typeface="+mn-cs"/>
            </a:rPr>
            <a:t>物価高騰などにより歳出額が令和４年度と比べ８００百万円程度増額となっており、</a:t>
          </a:r>
          <a:r>
            <a:rPr kumimoji="1" lang="ja-JP" altLang="ja-JP" sz="1050" b="0" i="0" baseline="0">
              <a:solidFill>
                <a:schemeClr val="tx1">
                  <a:lumMod val="95000"/>
                  <a:lumOff val="5000"/>
                </a:schemeClr>
              </a:solidFill>
              <a:effectLst/>
              <a:latin typeface="+mn-lt"/>
              <a:ea typeface="+mn-ea"/>
              <a:cs typeface="+mn-cs"/>
            </a:rPr>
            <a:t>単年度収支額の</a:t>
          </a:r>
          <a:r>
            <a:rPr kumimoji="1" lang="ja-JP" altLang="en-US" sz="1050" b="0" i="0" baseline="0">
              <a:solidFill>
                <a:schemeClr val="tx1">
                  <a:lumMod val="95000"/>
                  <a:lumOff val="5000"/>
                </a:schemeClr>
              </a:solidFill>
              <a:effectLst/>
              <a:latin typeface="+mn-lt"/>
              <a:ea typeface="+mn-ea"/>
              <a:cs typeface="+mn-cs"/>
            </a:rPr>
            <a:t>赤字</a:t>
          </a:r>
          <a:r>
            <a:rPr kumimoji="1" lang="ja-JP" altLang="ja-JP" sz="1050" b="0" i="0" baseline="0">
              <a:solidFill>
                <a:schemeClr val="tx1">
                  <a:lumMod val="95000"/>
                  <a:lumOff val="5000"/>
                </a:schemeClr>
              </a:solidFill>
              <a:effectLst/>
              <a:latin typeface="+mn-lt"/>
              <a:ea typeface="+mn-ea"/>
              <a:cs typeface="+mn-cs"/>
            </a:rPr>
            <a:t>幅</a:t>
          </a:r>
          <a:r>
            <a:rPr kumimoji="1" lang="ja-JP" altLang="en-US" sz="1050" b="0" i="0" baseline="0">
              <a:solidFill>
                <a:schemeClr val="tx1">
                  <a:lumMod val="95000"/>
                  <a:lumOff val="5000"/>
                </a:schemeClr>
              </a:solidFill>
              <a:effectLst/>
              <a:latin typeface="+mn-lt"/>
              <a:ea typeface="+mn-ea"/>
              <a:cs typeface="+mn-cs"/>
            </a:rPr>
            <a:t>拡大</a:t>
          </a:r>
          <a:r>
            <a:rPr kumimoji="1" lang="ja-JP" altLang="ja-JP" sz="1050" b="0" i="0" baseline="0">
              <a:solidFill>
                <a:schemeClr val="tx1">
                  <a:lumMod val="95000"/>
                  <a:lumOff val="5000"/>
                </a:schemeClr>
              </a:solidFill>
              <a:effectLst/>
              <a:latin typeface="+mn-lt"/>
              <a:ea typeface="+mn-ea"/>
              <a:cs typeface="+mn-cs"/>
            </a:rPr>
            <a:t>により、実質単年度収支が減少した。</a:t>
          </a:r>
          <a:endParaRPr lang="ja-JP" altLang="ja-JP" sz="1050">
            <a:solidFill>
              <a:schemeClr val="tx1">
                <a:lumMod val="95000"/>
                <a:lumOff val="5000"/>
              </a:schemeClr>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chemeClr val="tx1">
                  <a:lumMod val="95000"/>
                  <a:lumOff val="5000"/>
                </a:schemeClr>
              </a:solidFill>
              <a:effectLst/>
              <a:latin typeface="+mn-lt"/>
              <a:ea typeface="+mn-ea"/>
              <a:cs typeface="+mn-cs"/>
            </a:rPr>
            <a:t>平成１９年度以降、いずれの年度においても、全ての会計において黒字であり、連結実質赤字額は生じていない。なお、黒字額の割合のほとんどを水道事業会計と一般会計で占めている</a:t>
          </a:r>
          <a:r>
            <a:rPr kumimoji="1" lang="ja-JP" altLang="en-US" sz="1100">
              <a:solidFill>
                <a:schemeClr val="tx1">
                  <a:lumMod val="95000"/>
                  <a:lumOff val="5000"/>
                </a:schemeClr>
              </a:solidFill>
              <a:effectLst/>
              <a:latin typeface="+mn-lt"/>
              <a:ea typeface="+mn-ea"/>
              <a:cs typeface="+mn-cs"/>
            </a:rPr>
            <a:t>が、一般会計は令和４年度と比べ３．０８％減となっている。</a:t>
          </a:r>
          <a:r>
            <a:rPr kumimoji="1" lang="ja-JP" altLang="ja-JP" sz="1100">
              <a:solidFill>
                <a:schemeClr val="tx1">
                  <a:lumMod val="95000"/>
                  <a:lumOff val="5000"/>
                </a:schemeClr>
              </a:solidFill>
              <a:effectLst/>
              <a:latin typeface="+mn-lt"/>
              <a:ea typeface="+mn-ea"/>
              <a:cs typeface="+mn-cs"/>
            </a:rPr>
            <a:t>令和</a:t>
          </a:r>
          <a:r>
            <a:rPr kumimoji="1" lang="ja-JP" altLang="en-US" sz="1100">
              <a:solidFill>
                <a:schemeClr val="tx1">
                  <a:lumMod val="95000"/>
                  <a:lumOff val="5000"/>
                </a:schemeClr>
              </a:solidFill>
              <a:effectLst/>
              <a:latin typeface="+mn-lt"/>
              <a:ea typeface="+mn-ea"/>
              <a:cs typeface="+mn-cs"/>
            </a:rPr>
            <a:t>５年</a:t>
          </a:r>
          <a:r>
            <a:rPr kumimoji="1" lang="ja-JP" altLang="ja-JP" sz="1100">
              <a:solidFill>
                <a:schemeClr val="tx1">
                  <a:lumMod val="95000"/>
                  <a:lumOff val="5000"/>
                </a:schemeClr>
              </a:solidFill>
              <a:effectLst/>
              <a:latin typeface="+mn-lt"/>
              <a:ea typeface="+mn-ea"/>
              <a:cs typeface="+mn-cs"/>
            </a:rPr>
            <a:t>度における実質公債費比率や将来負担比率などの指標については、財政健全化法の基準で見ると、いずれの指標も早期健全化基準を下回っており、早期に健全化のための対応を必要とする状況ではないといえる。</a:t>
          </a:r>
          <a:endParaRPr lang="ja-JP" altLang="ja-JP" sz="1400">
            <a:solidFill>
              <a:schemeClr val="tx1">
                <a:lumMod val="95000"/>
                <a:lumOff val="5000"/>
              </a:schemeClr>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lumMod val="95000"/>
                  <a:lumOff val="5000"/>
                </a:schemeClr>
              </a:solidFill>
              <a:effectLst/>
              <a:latin typeface="+mn-lt"/>
              <a:ea typeface="+mn-ea"/>
              <a:cs typeface="+mn-cs"/>
            </a:rPr>
            <a:t>また、平成２８年度以降、比率は悪化傾向にあ</a:t>
          </a:r>
          <a:r>
            <a:rPr kumimoji="1" lang="ja-JP" altLang="en-US" sz="1100">
              <a:solidFill>
                <a:schemeClr val="tx1">
                  <a:lumMod val="95000"/>
                  <a:lumOff val="5000"/>
                </a:schemeClr>
              </a:solidFill>
              <a:effectLst/>
              <a:latin typeface="+mn-lt"/>
              <a:ea typeface="+mn-ea"/>
              <a:cs typeface="+mn-cs"/>
            </a:rPr>
            <a:t>り</a:t>
          </a:r>
          <a:r>
            <a:rPr kumimoji="1" lang="ja-JP" altLang="ja-JP" sz="1100">
              <a:solidFill>
                <a:schemeClr val="tx1">
                  <a:lumMod val="95000"/>
                  <a:lumOff val="5000"/>
                </a:schemeClr>
              </a:solidFill>
              <a:effectLst/>
              <a:latin typeface="+mn-lt"/>
              <a:ea typeface="+mn-ea"/>
              <a:cs typeface="+mn-cs"/>
            </a:rPr>
            <a:t>、令和３年度</a:t>
          </a:r>
          <a:r>
            <a:rPr kumimoji="1" lang="ja-JP" altLang="en-US" sz="1100">
              <a:solidFill>
                <a:schemeClr val="tx1">
                  <a:lumMod val="95000"/>
                  <a:lumOff val="5000"/>
                </a:schemeClr>
              </a:solidFill>
              <a:effectLst/>
              <a:latin typeface="+mn-lt"/>
              <a:ea typeface="+mn-ea"/>
              <a:cs typeface="+mn-cs"/>
            </a:rPr>
            <a:t>、令和４年度と</a:t>
          </a:r>
          <a:r>
            <a:rPr kumimoji="1" lang="ja-JP" altLang="ja-JP" sz="1100">
              <a:solidFill>
                <a:schemeClr val="tx1">
                  <a:lumMod val="95000"/>
                  <a:lumOff val="5000"/>
                </a:schemeClr>
              </a:solidFill>
              <a:effectLst/>
              <a:latin typeface="+mn-lt"/>
              <a:ea typeface="+mn-ea"/>
              <a:cs typeface="+mn-cs"/>
            </a:rPr>
            <a:t>好転し</a:t>
          </a:r>
          <a:r>
            <a:rPr kumimoji="1" lang="ja-JP" altLang="en-US" sz="1100">
              <a:solidFill>
                <a:schemeClr val="tx1">
                  <a:lumMod val="95000"/>
                  <a:lumOff val="5000"/>
                </a:schemeClr>
              </a:solidFill>
              <a:effectLst/>
              <a:latin typeface="+mn-lt"/>
              <a:ea typeface="+mn-ea"/>
              <a:cs typeface="+mn-cs"/>
            </a:rPr>
            <a:t>ていたが、物価高騰の影響などにより令和５年度は令和４年度より悪化した。</a:t>
          </a:r>
          <a:r>
            <a:rPr kumimoji="1" lang="ja-JP" altLang="ja-JP" sz="1100">
              <a:solidFill>
                <a:schemeClr val="tx1">
                  <a:lumMod val="95000"/>
                  <a:lumOff val="5000"/>
                </a:schemeClr>
              </a:solidFill>
              <a:effectLst/>
              <a:latin typeface="+mn-lt"/>
              <a:ea typeface="+mn-ea"/>
              <a:cs typeface="+mn-cs"/>
            </a:rPr>
            <a:t>依然として交付税への依存が高いことや地方債の残高が多いことなど厳しい財政運営を迫られている。今後も、指標の動向などに注視しながら、財政の健全化を図っていく。</a:t>
          </a:r>
          <a:endParaRPr lang="ja-JP" altLang="ja-JP" sz="1400">
            <a:solidFill>
              <a:schemeClr val="tx1">
                <a:lumMod val="95000"/>
                <a:lumOff val="5000"/>
              </a:schemeClr>
            </a:solidFill>
            <a:effectLst/>
          </a:endParaRPr>
        </a:p>
        <a:p>
          <a:r>
            <a:rPr kumimoji="1" lang="en-US" altLang="ja-JP" sz="1100">
              <a:solidFill>
                <a:schemeClr val="tx1">
                  <a:lumMod val="95000"/>
                  <a:lumOff val="5000"/>
                </a:schemeClr>
              </a:solidFill>
              <a:effectLst/>
              <a:latin typeface="+mn-lt"/>
              <a:ea typeface="+mn-ea"/>
              <a:cs typeface="+mn-cs"/>
            </a:rPr>
            <a:t>※</a:t>
          </a:r>
          <a:r>
            <a:rPr kumimoji="1" lang="ja-JP" altLang="ja-JP" sz="1100">
              <a:solidFill>
                <a:schemeClr val="tx1">
                  <a:lumMod val="95000"/>
                  <a:lumOff val="5000"/>
                </a:schemeClr>
              </a:solidFill>
              <a:effectLst/>
              <a:latin typeface="+mn-lt"/>
              <a:ea typeface="+mn-ea"/>
              <a:cs typeface="+mn-cs"/>
            </a:rPr>
            <a:t>令和</a:t>
          </a:r>
          <a:r>
            <a:rPr kumimoji="1" lang="ja-JP" altLang="en-US" sz="1100">
              <a:solidFill>
                <a:schemeClr val="tx1">
                  <a:lumMod val="95000"/>
                  <a:lumOff val="5000"/>
                </a:schemeClr>
              </a:solidFill>
              <a:effectLst/>
              <a:latin typeface="+mn-lt"/>
              <a:ea typeface="+mn-ea"/>
              <a:cs typeface="+mn-cs"/>
            </a:rPr>
            <a:t>５</a:t>
          </a:r>
          <a:r>
            <a:rPr kumimoji="1" lang="ja-JP" altLang="ja-JP" sz="1100">
              <a:solidFill>
                <a:schemeClr val="tx1">
                  <a:lumMod val="95000"/>
                  <a:lumOff val="5000"/>
                </a:schemeClr>
              </a:solidFill>
              <a:effectLst/>
              <a:latin typeface="+mn-lt"/>
              <a:ea typeface="+mn-ea"/>
              <a:cs typeface="+mn-cs"/>
            </a:rPr>
            <a:t>年度の「その他会計（黒字）」に含まれる会計</a:t>
          </a:r>
          <a:endParaRPr lang="ja-JP" altLang="ja-JP" sz="1400">
            <a:solidFill>
              <a:schemeClr val="tx1">
                <a:lumMod val="95000"/>
                <a:lumOff val="5000"/>
              </a:schemeClr>
            </a:solidFill>
            <a:effectLst/>
          </a:endParaRPr>
        </a:p>
        <a:p>
          <a:r>
            <a:rPr kumimoji="1" lang="ja-JP" altLang="ja-JP" sz="1100">
              <a:solidFill>
                <a:schemeClr val="tx1">
                  <a:lumMod val="95000"/>
                  <a:lumOff val="5000"/>
                </a:schemeClr>
              </a:solidFill>
              <a:effectLst/>
              <a:latin typeface="+mn-lt"/>
              <a:ea typeface="+mn-ea"/>
              <a:cs typeface="+mn-cs"/>
            </a:rPr>
            <a:t>　後期高齢者医療事業特別会計、公共用地先行取得事業特別会計　</a:t>
          </a:r>
          <a:endParaRPr lang="ja-JP" altLang="ja-JP" sz="1400">
            <a:solidFill>
              <a:schemeClr val="tx1">
                <a:lumMod val="95000"/>
                <a:lumOff val="5000"/>
              </a:schemeClr>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tx1"/>
              </a:solidFill>
              <a:effectLst/>
              <a:latin typeface="+mn-lt"/>
              <a:ea typeface="+mn-ea"/>
              <a:cs typeface="+mn-cs"/>
            </a:rPr>
            <a:t> </a:t>
          </a:r>
          <a:r>
            <a:rPr kumimoji="1" lang="ja-JP" altLang="en-US" sz="1000">
              <a:solidFill>
                <a:schemeClr val="tx1"/>
              </a:solidFill>
              <a:effectLst/>
              <a:latin typeface="+mn-lt"/>
              <a:ea typeface="+mn-ea"/>
              <a:cs typeface="+mn-cs"/>
            </a:rPr>
            <a:t>　</a:t>
          </a:r>
          <a:r>
            <a:rPr kumimoji="1" lang="ja-JP" altLang="ja-JP" sz="1000">
              <a:solidFill>
                <a:schemeClr val="tx1"/>
              </a:solidFill>
              <a:effectLst/>
              <a:latin typeface="+mn-lt"/>
              <a:ea typeface="+mn-ea"/>
              <a:cs typeface="+mn-cs"/>
            </a:rPr>
            <a:t>令和</a:t>
          </a:r>
          <a:r>
            <a:rPr kumimoji="1" lang="ja-JP" altLang="en-US" sz="1000">
              <a:solidFill>
                <a:schemeClr val="tx1"/>
              </a:solidFill>
              <a:effectLst/>
              <a:latin typeface="+mn-lt"/>
              <a:ea typeface="+mn-ea"/>
              <a:cs typeface="+mn-cs"/>
            </a:rPr>
            <a:t>５</a:t>
          </a:r>
          <a:r>
            <a:rPr kumimoji="1" lang="ja-JP" altLang="ja-JP" sz="1000">
              <a:solidFill>
                <a:schemeClr val="tx1"/>
              </a:solidFill>
              <a:effectLst/>
              <a:latin typeface="+mn-lt"/>
              <a:ea typeface="+mn-ea"/>
              <a:cs typeface="+mn-cs"/>
            </a:rPr>
            <a:t>年度における実質公債費比率の分子は１，</a:t>
          </a:r>
          <a:r>
            <a:rPr kumimoji="1" lang="ja-JP" altLang="en-US" sz="1000">
              <a:solidFill>
                <a:schemeClr val="tx1"/>
              </a:solidFill>
              <a:effectLst/>
              <a:latin typeface="+mn-lt"/>
              <a:ea typeface="+mn-ea"/>
              <a:cs typeface="+mn-cs"/>
            </a:rPr>
            <a:t>５５</a:t>
          </a:r>
          <a:r>
            <a:rPr kumimoji="1" lang="ja-JP" altLang="ja-JP" sz="1000">
              <a:solidFill>
                <a:schemeClr val="tx1"/>
              </a:solidFill>
              <a:effectLst/>
              <a:latin typeface="+mn-lt"/>
              <a:ea typeface="+mn-ea"/>
              <a:cs typeface="+mn-cs"/>
            </a:rPr>
            <a:t>６百万円となっている。元利償還金等</a:t>
          </a:r>
          <a:r>
            <a:rPr kumimoji="1" lang="en-US" altLang="ja-JP" sz="1000">
              <a:solidFill>
                <a:schemeClr val="tx1"/>
              </a:solidFill>
              <a:effectLst/>
              <a:latin typeface="+mn-lt"/>
              <a:ea typeface="+mn-ea"/>
              <a:cs typeface="+mn-cs"/>
            </a:rPr>
            <a:t>(A)</a:t>
          </a:r>
          <a:r>
            <a:rPr kumimoji="1" lang="ja-JP" altLang="ja-JP" sz="1000">
              <a:solidFill>
                <a:schemeClr val="tx1"/>
              </a:solidFill>
              <a:effectLst/>
              <a:latin typeface="+mn-lt"/>
              <a:ea typeface="+mn-ea"/>
              <a:cs typeface="+mn-cs"/>
            </a:rPr>
            <a:t>においては、</a:t>
          </a:r>
          <a:r>
            <a:rPr kumimoji="1" lang="ja-JP" altLang="en-US" sz="1000">
              <a:solidFill>
                <a:schemeClr val="tx1"/>
              </a:solidFill>
              <a:effectLst/>
              <a:latin typeface="+mn-lt"/>
              <a:ea typeface="+mn-ea"/>
              <a:cs typeface="+mn-cs"/>
            </a:rPr>
            <a:t>過疎対策事業債等の</a:t>
          </a:r>
          <a:r>
            <a:rPr kumimoji="1" lang="ja-JP" altLang="ja-JP" sz="1000">
              <a:solidFill>
                <a:schemeClr val="tx1"/>
              </a:solidFill>
              <a:effectLst/>
              <a:latin typeface="+mn-lt"/>
              <a:ea typeface="+mn-ea"/>
              <a:cs typeface="+mn-cs"/>
            </a:rPr>
            <a:t>増加の一方、</a:t>
          </a:r>
          <a:r>
            <a:rPr lang="ja-JP" altLang="ja-JP" sz="1000">
              <a:solidFill>
                <a:schemeClr val="tx1"/>
              </a:solidFill>
              <a:effectLst/>
              <a:latin typeface="+mn-lt"/>
              <a:ea typeface="+mn-ea"/>
              <a:cs typeface="+mn-cs"/>
            </a:rPr>
            <a:t>（旧）緊急防災・減災事業債</a:t>
          </a:r>
          <a:r>
            <a:rPr kumimoji="1" lang="ja-JP" altLang="ja-JP" sz="1000">
              <a:solidFill>
                <a:schemeClr val="tx1"/>
              </a:solidFill>
              <a:effectLst/>
              <a:latin typeface="+mn-lt"/>
              <a:ea typeface="+mn-ea"/>
              <a:cs typeface="+mn-cs"/>
            </a:rPr>
            <a:t>等の償還額の減少により、元利償還金全体で</a:t>
          </a:r>
          <a:r>
            <a:rPr kumimoji="1" lang="ja-JP" altLang="en-US" sz="1000">
              <a:solidFill>
                <a:schemeClr val="tx1"/>
              </a:solidFill>
              <a:effectLst/>
              <a:latin typeface="+mn-lt"/>
              <a:ea typeface="+mn-ea"/>
              <a:cs typeface="+mn-cs"/>
            </a:rPr>
            <a:t>９３</a:t>
          </a:r>
          <a:r>
            <a:rPr kumimoji="1" lang="ja-JP" altLang="ja-JP" sz="1000">
              <a:solidFill>
                <a:schemeClr val="tx1"/>
              </a:solidFill>
              <a:effectLst/>
              <a:latin typeface="+mn-lt"/>
              <a:ea typeface="+mn-ea"/>
              <a:cs typeface="+mn-cs"/>
            </a:rPr>
            <a:t>百万円の減少となった</a:t>
          </a:r>
          <a:r>
            <a:rPr kumimoji="1" lang="ja-JP" altLang="en-US" sz="1000">
              <a:solidFill>
                <a:schemeClr val="tx1"/>
              </a:solidFill>
              <a:effectLst/>
              <a:latin typeface="+mn-lt"/>
              <a:ea typeface="+mn-ea"/>
              <a:cs typeface="+mn-cs"/>
            </a:rPr>
            <a:t>が</a:t>
          </a:r>
          <a:r>
            <a:rPr kumimoji="1" lang="ja-JP" altLang="ja-JP" sz="1000">
              <a:solidFill>
                <a:schemeClr val="tx1"/>
              </a:solidFill>
              <a:effectLst/>
              <a:latin typeface="+mn-lt"/>
              <a:ea typeface="+mn-ea"/>
              <a:cs typeface="+mn-cs"/>
            </a:rPr>
            <a:t>、下水道事業に係る繰入金</a:t>
          </a:r>
          <a:r>
            <a:rPr kumimoji="1" lang="ja-JP" altLang="en-US" sz="1000">
              <a:solidFill>
                <a:schemeClr val="tx1"/>
              </a:solidFill>
              <a:effectLst/>
              <a:latin typeface="+mn-lt"/>
              <a:ea typeface="+mn-ea"/>
              <a:cs typeface="+mn-cs"/>
            </a:rPr>
            <a:t>が</a:t>
          </a:r>
          <a:r>
            <a:rPr kumimoji="1" lang="ja-JP" altLang="ja-JP" sz="1000">
              <a:solidFill>
                <a:schemeClr val="tx1"/>
              </a:solidFill>
              <a:effectLst/>
              <a:latin typeface="+mn-lt"/>
              <a:ea typeface="+mn-ea"/>
              <a:cs typeface="+mn-cs"/>
            </a:rPr>
            <a:t>１９</a:t>
          </a:r>
          <a:r>
            <a:rPr kumimoji="1" lang="ja-JP" altLang="en-US" sz="1000">
              <a:solidFill>
                <a:schemeClr val="tx1"/>
              </a:solidFill>
              <a:effectLst/>
              <a:latin typeface="+mn-lt"/>
              <a:ea typeface="+mn-ea"/>
              <a:cs typeface="+mn-cs"/>
            </a:rPr>
            <a:t>１</a:t>
          </a:r>
          <a:r>
            <a:rPr kumimoji="1" lang="ja-JP" altLang="ja-JP" sz="1000">
              <a:solidFill>
                <a:schemeClr val="tx1"/>
              </a:solidFill>
              <a:effectLst/>
              <a:latin typeface="+mn-lt"/>
              <a:ea typeface="+mn-ea"/>
              <a:cs typeface="+mn-cs"/>
            </a:rPr>
            <a:t>百万円</a:t>
          </a:r>
          <a:r>
            <a:rPr kumimoji="1" lang="ja-JP" altLang="en-US" sz="1000">
              <a:solidFill>
                <a:schemeClr val="tx1"/>
              </a:solidFill>
              <a:effectLst/>
              <a:latin typeface="+mn-lt"/>
              <a:ea typeface="+mn-ea"/>
              <a:cs typeface="+mn-cs"/>
            </a:rPr>
            <a:t>増加したことから、</a:t>
          </a:r>
          <a:r>
            <a:rPr kumimoji="1" lang="ja-JP" altLang="ja-JP" sz="1000">
              <a:solidFill>
                <a:schemeClr val="tx1"/>
              </a:solidFill>
              <a:effectLst/>
              <a:latin typeface="+mn-lt"/>
              <a:ea typeface="+mn-ea"/>
              <a:cs typeface="+mn-cs"/>
            </a:rPr>
            <a:t>（</a:t>
          </a:r>
          <a:r>
            <a:rPr kumimoji="1" lang="en-US" altLang="ja-JP" sz="1000">
              <a:solidFill>
                <a:schemeClr val="tx1"/>
              </a:solidFill>
              <a:effectLst/>
              <a:latin typeface="+mn-lt"/>
              <a:ea typeface="+mn-ea"/>
              <a:cs typeface="+mn-cs"/>
            </a:rPr>
            <a:t>A)</a:t>
          </a:r>
          <a:r>
            <a:rPr kumimoji="1" lang="ja-JP" altLang="ja-JP" sz="1000">
              <a:solidFill>
                <a:schemeClr val="tx1"/>
              </a:solidFill>
              <a:effectLst/>
              <a:latin typeface="+mn-lt"/>
              <a:ea typeface="+mn-ea"/>
              <a:cs typeface="+mn-cs"/>
            </a:rPr>
            <a:t>全体で</a:t>
          </a:r>
          <a:r>
            <a:rPr kumimoji="1" lang="ja-JP" altLang="en-US" sz="1000">
              <a:solidFill>
                <a:schemeClr val="tx1"/>
              </a:solidFill>
              <a:effectLst/>
              <a:latin typeface="+mn-lt"/>
              <a:ea typeface="+mn-ea"/>
              <a:cs typeface="+mn-cs"/>
            </a:rPr>
            <a:t>９８</a:t>
          </a:r>
          <a:r>
            <a:rPr kumimoji="1" lang="ja-JP" altLang="ja-JP" sz="1000">
              <a:solidFill>
                <a:schemeClr val="tx1"/>
              </a:solidFill>
              <a:effectLst/>
              <a:latin typeface="+mn-lt"/>
              <a:ea typeface="+mn-ea"/>
              <a:cs typeface="+mn-cs"/>
            </a:rPr>
            <a:t>百万円の</a:t>
          </a:r>
          <a:r>
            <a:rPr kumimoji="1" lang="ja-JP" altLang="en-US" sz="1000">
              <a:solidFill>
                <a:schemeClr val="tx1"/>
              </a:solidFill>
              <a:effectLst/>
              <a:latin typeface="+mn-lt"/>
              <a:ea typeface="+mn-ea"/>
              <a:cs typeface="+mn-cs"/>
            </a:rPr>
            <a:t>増</a:t>
          </a:r>
          <a:r>
            <a:rPr kumimoji="1" lang="ja-JP" altLang="ja-JP" sz="1000">
              <a:solidFill>
                <a:schemeClr val="tx1"/>
              </a:solidFill>
              <a:effectLst/>
              <a:latin typeface="+mn-lt"/>
              <a:ea typeface="+mn-ea"/>
              <a:cs typeface="+mn-cs"/>
            </a:rPr>
            <a:t>となった。一方、元利償還金等から控除する算入公債費等</a:t>
          </a:r>
          <a:r>
            <a:rPr kumimoji="1" lang="en-US" altLang="ja-JP" sz="1000">
              <a:solidFill>
                <a:schemeClr val="tx1"/>
              </a:solidFill>
              <a:effectLst/>
              <a:latin typeface="+mn-lt"/>
              <a:ea typeface="+mn-ea"/>
              <a:cs typeface="+mn-cs"/>
            </a:rPr>
            <a:t>(B)</a:t>
          </a:r>
          <a:r>
            <a:rPr kumimoji="1" lang="ja-JP" altLang="ja-JP" sz="1000">
              <a:solidFill>
                <a:schemeClr val="tx1"/>
              </a:solidFill>
              <a:effectLst/>
              <a:latin typeface="+mn-lt"/>
              <a:ea typeface="+mn-ea"/>
              <a:cs typeface="+mn-cs"/>
            </a:rPr>
            <a:t>においては、事業費補正により基準財政需要額に算入された</a:t>
          </a:r>
          <a:r>
            <a:rPr kumimoji="1" lang="ja-JP" altLang="en-US" sz="1000">
              <a:solidFill>
                <a:schemeClr val="tx1"/>
              </a:solidFill>
              <a:effectLst/>
              <a:latin typeface="+mn-lt"/>
              <a:ea typeface="+mn-ea"/>
              <a:cs typeface="+mn-cs"/>
            </a:rPr>
            <a:t>公債費は微減となったが、</a:t>
          </a:r>
          <a:r>
            <a:rPr kumimoji="1" lang="ja-JP" altLang="ja-JP" sz="1000">
              <a:solidFill>
                <a:schemeClr val="tx1"/>
              </a:solidFill>
              <a:effectLst/>
              <a:latin typeface="+mn-lt"/>
              <a:ea typeface="+mn-ea"/>
              <a:cs typeface="+mn-cs"/>
            </a:rPr>
            <a:t>災害復旧費等に係る基準財政需要額が</a:t>
          </a:r>
          <a:r>
            <a:rPr kumimoji="1" lang="ja-JP" altLang="en-US" sz="1000">
              <a:solidFill>
                <a:schemeClr val="tx1"/>
              </a:solidFill>
              <a:effectLst/>
              <a:latin typeface="+mn-lt"/>
              <a:ea typeface="+mn-ea"/>
              <a:cs typeface="+mn-cs"/>
            </a:rPr>
            <a:t>増加したことから</a:t>
          </a:r>
          <a:r>
            <a:rPr kumimoji="1" lang="ja-JP" altLang="ja-JP" sz="1000">
              <a:solidFill>
                <a:schemeClr val="tx1"/>
              </a:solidFill>
              <a:effectLst/>
              <a:latin typeface="+mn-lt"/>
              <a:ea typeface="+mn-ea"/>
              <a:cs typeface="+mn-cs"/>
            </a:rPr>
            <a:t>、実質公債費比率の分子は前年度より</a:t>
          </a:r>
          <a:r>
            <a:rPr kumimoji="1" lang="ja-JP" altLang="en-US" sz="1000">
              <a:solidFill>
                <a:schemeClr val="tx1"/>
              </a:solidFill>
              <a:effectLst/>
              <a:latin typeface="+mn-lt"/>
              <a:ea typeface="+mn-ea"/>
              <a:cs typeface="+mn-cs"/>
            </a:rPr>
            <a:t>９０</a:t>
          </a:r>
          <a:r>
            <a:rPr kumimoji="1" lang="ja-JP" altLang="ja-JP" sz="1000">
              <a:solidFill>
                <a:schemeClr val="tx1"/>
              </a:solidFill>
              <a:effectLst/>
              <a:latin typeface="+mn-lt"/>
              <a:ea typeface="+mn-ea"/>
              <a:cs typeface="+mn-cs"/>
            </a:rPr>
            <a:t>百万円の</a:t>
          </a:r>
          <a:r>
            <a:rPr kumimoji="1" lang="ja-JP" altLang="en-US" sz="1000">
              <a:solidFill>
                <a:schemeClr val="tx1"/>
              </a:solidFill>
              <a:effectLst/>
              <a:latin typeface="+mn-lt"/>
              <a:ea typeface="+mn-ea"/>
              <a:cs typeface="+mn-cs"/>
            </a:rPr>
            <a:t>増</a:t>
          </a:r>
          <a:r>
            <a:rPr kumimoji="1" lang="ja-JP" altLang="ja-JP" sz="1000">
              <a:solidFill>
                <a:schemeClr val="tx1"/>
              </a:solidFill>
              <a:effectLst/>
              <a:latin typeface="+mn-lt"/>
              <a:ea typeface="+mn-ea"/>
              <a:cs typeface="+mn-cs"/>
            </a:rPr>
            <a:t>となった。</a:t>
          </a:r>
          <a:endParaRPr lang="ja-JP" altLang="ja-JP" sz="1000">
            <a:solidFill>
              <a:schemeClr val="tx1"/>
            </a:solidFill>
            <a:effectLst/>
          </a:endParaRPr>
        </a:p>
        <a:p>
          <a:r>
            <a:rPr kumimoji="1" lang="ja-JP" altLang="ja-JP" sz="1000">
              <a:solidFill>
                <a:schemeClr val="tx1"/>
              </a:solidFill>
              <a:effectLst/>
              <a:latin typeface="+mn-lt"/>
              <a:ea typeface="+mn-ea"/>
              <a:cs typeface="+mn-cs"/>
            </a:rPr>
            <a:t>　今後も、地方債残高に注視しながら公債費と新規発行額の均衡を図りつつ、交付税措置のある</a:t>
          </a:r>
          <a:r>
            <a:rPr kumimoji="1" lang="ja-JP" altLang="en-US" sz="1000">
              <a:solidFill>
                <a:schemeClr val="tx1"/>
              </a:solidFill>
              <a:effectLst/>
              <a:latin typeface="+mn-lt"/>
              <a:ea typeface="+mn-ea"/>
              <a:cs typeface="+mn-cs"/>
            </a:rPr>
            <a:t>地方</a:t>
          </a:r>
          <a:r>
            <a:rPr kumimoji="1" lang="ja-JP" altLang="ja-JP" sz="1000">
              <a:solidFill>
                <a:schemeClr val="tx1"/>
              </a:solidFill>
              <a:effectLst/>
              <a:latin typeface="+mn-lt"/>
              <a:ea typeface="+mn-ea"/>
              <a:cs typeface="+mn-cs"/>
            </a:rPr>
            <a:t>債を計画的に活用して適正な財政運営に努めていく。</a:t>
          </a:r>
          <a:endParaRPr lang="ja-JP" altLang="ja-JP" sz="1000">
            <a:solidFill>
              <a:schemeClr val="tx1"/>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lumMod val="95000"/>
                  <a:lumOff val="5000"/>
                </a:schemeClr>
              </a:solidFill>
              <a:effectLst/>
              <a:latin typeface="+mn-lt"/>
              <a:ea typeface="+mn-ea"/>
              <a:cs typeface="+mn-cs"/>
            </a:rPr>
            <a:t>　令和</a:t>
          </a:r>
          <a:r>
            <a:rPr kumimoji="1" lang="ja-JP" altLang="en-US" sz="1100">
              <a:solidFill>
                <a:schemeClr val="tx1">
                  <a:lumMod val="95000"/>
                  <a:lumOff val="5000"/>
                </a:schemeClr>
              </a:solidFill>
              <a:effectLst/>
              <a:latin typeface="+mn-lt"/>
              <a:ea typeface="+mn-ea"/>
              <a:cs typeface="+mn-cs"/>
            </a:rPr>
            <a:t>５</a:t>
          </a:r>
          <a:r>
            <a:rPr kumimoji="1" lang="ja-JP" altLang="ja-JP" sz="1100">
              <a:solidFill>
                <a:schemeClr val="tx1">
                  <a:lumMod val="95000"/>
                  <a:lumOff val="5000"/>
                </a:schemeClr>
              </a:solidFill>
              <a:effectLst/>
              <a:latin typeface="+mn-lt"/>
              <a:ea typeface="+mn-ea"/>
              <a:cs typeface="+mn-cs"/>
            </a:rPr>
            <a:t>年度における将来負担比率の分子は</a:t>
          </a:r>
          <a:r>
            <a:rPr kumimoji="1" lang="ja-JP" altLang="en-US" sz="1100">
              <a:solidFill>
                <a:schemeClr val="tx1">
                  <a:lumMod val="95000"/>
                  <a:lumOff val="5000"/>
                </a:schemeClr>
              </a:solidFill>
              <a:effectLst/>
              <a:latin typeface="+mn-lt"/>
              <a:ea typeface="+mn-ea"/>
              <a:cs typeface="+mn-cs"/>
            </a:rPr>
            <a:t>、９</a:t>
          </a:r>
          <a:r>
            <a:rPr kumimoji="1" lang="ja-JP" altLang="ja-JP" sz="1100">
              <a:solidFill>
                <a:schemeClr val="tx1">
                  <a:lumMod val="95000"/>
                  <a:lumOff val="5000"/>
                </a:schemeClr>
              </a:solidFill>
              <a:effectLst/>
              <a:latin typeface="+mn-lt"/>
              <a:ea typeface="+mn-ea"/>
              <a:cs typeface="+mn-cs"/>
            </a:rPr>
            <a:t>，</a:t>
          </a:r>
          <a:r>
            <a:rPr kumimoji="1" lang="ja-JP" altLang="en-US" sz="1100">
              <a:solidFill>
                <a:schemeClr val="tx1">
                  <a:lumMod val="95000"/>
                  <a:lumOff val="5000"/>
                </a:schemeClr>
              </a:solidFill>
              <a:effectLst/>
              <a:latin typeface="+mn-lt"/>
              <a:ea typeface="+mn-ea"/>
              <a:cs typeface="+mn-cs"/>
            </a:rPr>
            <a:t>７１２</a:t>
          </a:r>
          <a:r>
            <a:rPr kumimoji="1" lang="ja-JP" altLang="ja-JP" sz="1100">
              <a:solidFill>
                <a:schemeClr val="tx1">
                  <a:lumMod val="95000"/>
                  <a:lumOff val="5000"/>
                </a:schemeClr>
              </a:solidFill>
              <a:effectLst/>
              <a:latin typeface="+mn-lt"/>
              <a:ea typeface="+mn-ea"/>
              <a:cs typeface="+mn-cs"/>
            </a:rPr>
            <a:t>百万円となっている。将来負担額</a:t>
          </a:r>
          <a:r>
            <a:rPr kumimoji="1" lang="en-US" altLang="ja-JP" sz="1100">
              <a:solidFill>
                <a:schemeClr val="tx1">
                  <a:lumMod val="95000"/>
                  <a:lumOff val="5000"/>
                </a:schemeClr>
              </a:solidFill>
              <a:effectLst/>
              <a:latin typeface="+mn-lt"/>
              <a:ea typeface="+mn-ea"/>
              <a:cs typeface="+mn-cs"/>
            </a:rPr>
            <a:t>(A)</a:t>
          </a:r>
          <a:r>
            <a:rPr kumimoji="1" lang="ja-JP" altLang="ja-JP" sz="1100">
              <a:solidFill>
                <a:schemeClr val="tx1">
                  <a:lumMod val="95000"/>
                  <a:lumOff val="5000"/>
                </a:schemeClr>
              </a:solidFill>
              <a:effectLst/>
              <a:latin typeface="+mn-lt"/>
              <a:ea typeface="+mn-ea"/>
              <a:cs typeface="+mn-cs"/>
            </a:rPr>
            <a:t>においては、</a:t>
          </a:r>
          <a:r>
            <a:rPr kumimoji="1" lang="ja-JP" altLang="en-US" sz="1100">
              <a:solidFill>
                <a:schemeClr val="tx1">
                  <a:lumMod val="95000"/>
                  <a:lumOff val="5000"/>
                </a:schemeClr>
              </a:solidFill>
              <a:effectLst/>
              <a:latin typeface="+mn-lt"/>
              <a:ea typeface="+mn-ea"/>
              <a:cs typeface="+mn-cs"/>
            </a:rPr>
            <a:t>過疎</a:t>
          </a:r>
          <a:r>
            <a:rPr kumimoji="1" lang="ja-JP" altLang="ja-JP" sz="1100">
              <a:solidFill>
                <a:schemeClr val="tx1">
                  <a:lumMod val="95000"/>
                  <a:lumOff val="5000"/>
                </a:schemeClr>
              </a:solidFill>
              <a:effectLst/>
              <a:latin typeface="+mn-lt"/>
              <a:ea typeface="+mn-ea"/>
              <a:cs typeface="+mn-cs"/>
            </a:rPr>
            <a:t>債などの新たな発行はあるものの、合併特例債や臨時財政対策債などの償還が進んだことにより現在高が減少したことなどから、全体で</a:t>
          </a:r>
          <a:r>
            <a:rPr kumimoji="1" lang="ja-JP" altLang="en-US" sz="1100">
              <a:solidFill>
                <a:schemeClr val="tx1">
                  <a:lumMod val="95000"/>
                  <a:lumOff val="5000"/>
                </a:schemeClr>
              </a:solidFill>
              <a:effectLst/>
              <a:latin typeface="+mn-lt"/>
              <a:ea typeface="+mn-ea"/>
              <a:cs typeface="+mn-cs"/>
            </a:rPr>
            <a:t>４，６９２</a:t>
          </a:r>
          <a:r>
            <a:rPr kumimoji="1" lang="ja-JP" altLang="ja-JP" sz="1100">
              <a:solidFill>
                <a:schemeClr val="tx1">
                  <a:lumMod val="95000"/>
                  <a:lumOff val="5000"/>
                </a:schemeClr>
              </a:solidFill>
              <a:effectLst/>
              <a:latin typeface="+mn-lt"/>
              <a:ea typeface="+mn-ea"/>
              <a:cs typeface="+mn-cs"/>
            </a:rPr>
            <a:t>百万円の減となっている。一方、将来負担額から控除する充当可能財源等</a:t>
          </a:r>
          <a:r>
            <a:rPr kumimoji="1" lang="en-US" altLang="ja-JP" sz="1100">
              <a:solidFill>
                <a:schemeClr val="tx1">
                  <a:lumMod val="95000"/>
                  <a:lumOff val="5000"/>
                </a:schemeClr>
              </a:solidFill>
              <a:effectLst/>
              <a:latin typeface="+mn-lt"/>
              <a:ea typeface="+mn-ea"/>
              <a:cs typeface="+mn-cs"/>
            </a:rPr>
            <a:t>(B)</a:t>
          </a:r>
          <a:r>
            <a:rPr kumimoji="1" lang="ja-JP" altLang="ja-JP" sz="1100">
              <a:solidFill>
                <a:schemeClr val="tx1">
                  <a:lumMod val="95000"/>
                  <a:lumOff val="5000"/>
                </a:schemeClr>
              </a:solidFill>
              <a:effectLst/>
              <a:latin typeface="+mn-lt"/>
              <a:ea typeface="+mn-ea"/>
              <a:cs typeface="+mn-cs"/>
            </a:rPr>
            <a:t>においては、減債基金、ふるさと日光応援基金</a:t>
          </a:r>
          <a:r>
            <a:rPr kumimoji="1" lang="ja-JP" altLang="en-US" sz="1100">
              <a:solidFill>
                <a:schemeClr val="tx1">
                  <a:lumMod val="95000"/>
                  <a:lumOff val="5000"/>
                </a:schemeClr>
              </a:solidFill>
              <a:effectLst/>
              <a:latin typeface="+mn-lt"/>
              <a:ea typeface="+mn-ea"/>
              <a:cs typeface="+mn-cs"/>
            </a:rPr>
            <a:t>など</a:t>
          </a:r>
          <a:r>
            <a:rPr kumimoji="1" lang="ja-JP" altLang="ja-JP" sz="1100">
              <a:solidFill>
                <a:schemeClr val="tx1">
                  <a:lumMod val="95000"/>
                  <a:lumOff val="5000"/>
                </a:schemeClr>
              </a:solidFill>
              <a:effectLst/>
              <a:latin typeface="+mn-lt"/>
              <a:ea typeface="+mn-ea"/>
              <a:cs typeface="+mn-cs"/>
            </a:rPr>
            <a:t>充当可能基金</a:t>
          </a:r>
          <a:r>
            <a:rPr kumimoji="1" lang="ja-JP" altLang="en-US" sz="1100">
              <a:solidFill>
                <a:schemeClr val="tx1">
                  <a:lumMod val="95000"/>
                  <a:lumOff val="5000"/>
                </a:schemeClr>
              </a:solidFill>
              <a:effectLst/>
              <a:latin typeface="+mn-lt"/>
              <a:ea typeface="+mn-ea"/>
              <a:cs typeface="+mn-cs"/>
            </a:rPr>
            <a:t>が増加したが、</a:t>
          </a:r>
          <a:r>
            <a:rPr kumimoji="1" lang="ja-JP" altLang="ja-JP" sz="1100">
              <a:solidFill>
                <a:schemeClr val="tx1">
                  <a:lumMod val="95000"/>
                  <a:lumOff val="5000"/>
                </a:schemeClr>
              </a:solidFill>
              <a:effectLst/>
              <a:latin typeface="+mn-lt"/>
              <a:ea typeface="+mn-ea"/>
              <a:cs typeface="+mn-cs"/>
            </a:rPr>
            <a:t>公営住宅使用料などの充当可能特定収入が減少し、市債残高の減少に伴い交付税算入額も減少することから、全体で</a:t>
          </a:r>
          <a:r>
            <a:rPr kumimoji="1" lang="ja-JP" altLang="en-US" sz="1100">
              <a:solidFill>
                <a:schemeClr val="tx1">
                  <a:lumMod val="95000"/>
                  <a:lumOff val="5000"/>
                </a:schemeClr>
              </a:solidFill>
              <a:effectLst/>
              <a:latin typeface="+mn-lt"/>
              <a:ea typeface="+mn-ea"/>
              <a:cs typeface="+mn-cs"/>
            </a:rPr>
            <a:t>４</a:t>
          </a:r>
          <a:r>
            <a:rPr kumimoji="1" lang="ja-JP" altLang="ja-JP" sz="1100">
              <a:solidFill>
                <a:schemeClr val="tx1">
                  <a:lumMod val="95000"/>
                  <a:lumOff val="5000"/>
                </a:schemeClr>
              </a:solidFill>
              <a:effectLst/>
              <a:latin typeface="+mn-lt"/>
              <a:ea typeface="+mn-ea"/>
              <a:cs typeface="+mn-cs"/>
            </a:rPr>
            <a:t>，</a:t>
          </a:r>
          <a:r>
            <a:rPr kumimoji="1" lang="ja-JP" altLang="en-US" sz="1100">
              <a:solidFill>
                <a:schemeClr val="tx1">
                  <a:lumMod val="95000"/>
                  <a:lumOff val="5000"/>
                </a:schemeClr>
              </a:solidFill>
              <a:effectLst/>
              <a:latin typeface="+mn-lt"/>
              <a:ea typeface="+mn-ea"/>
              <a:cs typeface="+mn-cs"/>
            </a:rPr>
            <a:t>０６１</a:t>
          </a:r>
          <a:r>
            <a:rPr kumimoji="1" lang="ja-JP" altLang="ja-JP" sz="1100">
              <a:solidFill>
                <a:schemeClr val="tx1">
                  <a:lumMod val="95000"/>
                  <a:lumOff val="5000"/>
                </a:schemeClr>
              </a:solidFill>
              <a:effectLst/>
              <a:latin typeface="+mn-lt"/>
              <a:ea typeface="+mn-ea"/>
              <a:cs typeface="+mn-cs"/>
            </a:rPr>
            <a:t>百万円の減となった。これらの理由により、将来負担比率の分子は</a:t>
          </a:r>
          <a:r>
            <a:rPr kumimoji="1" lang="ja-JP" altLang="en-US" sz="1100">
              <a:solidFill>
                <a:schemeClr val="tx1">
                  <a:lumMod val="95000"/>
                  <a:lumOff val="5000"/>
                </a:schemeClr>
              </a:solidFill>
              <a:effectLst/>
              <a:latin typeface="+mn-lt"/>
              <a:ea typeface="+mn-ea"/>
              <a:cs typeface="+mn-cs"/>
            </a:rPr>
            <a:t>、</a:t>
          </a:r>
          <a:r>
            <a:rPr kumimoji="1" lang="ja-JP" altLang="ja-JP" sz="1100">
              <a:solidFill>
                <a:schemeClr val="tx1">
                  <a:lumMod val="95000"/>
                  <a:lumOff val="5000"/>
                </a:schemeClr>
              </a:solidFill>
              <a:effectLst/>
              <a:latin typeface="+mn-lt"/>
              <a:ea typeface="+mn-ea"/>
              <a:cs typeface="+mn-cs"/>
            </a:rPr>
            <a:t>前年度より</a:t>
          </a:r>
          <a:r>
            <a:rPr kumimoji="1" lang="ja-JP" altLang="en-US" sz="1100">
              <a:solidFill>
                <a:schemeClr val="tx1">
                  <a:lumMod val="95000"/>
                  <a:lumOff val="5000"/>
                </a:schemeClr>
              </a:solidFill>
              <a:effectLst/>
              <a:latin typeface="+mn-lt"/>
              <a:ea typeface="+mn-ea"/>
              <a:cs typeface="+mn-cs"/>
            </a:rPr>
            <a:t>６３２</a:t>
          </a:r>
          <a:r>
            <a:rPr kumimoji="1" lang="ja-JP" altLang="ja-JP" sz="1100">
              <a:solidFill>
                <a:schemeClr val="tx1">
                  <a:lumMod val="95000"/>
                  <a:lumOff val="5000"/>
                </a:schemeClr>
              </a:solidFill>
              <a:effectLst/>
              <a:latin typeface="+mn-lt"/>
              <a:ea typeface="+mn-ea"/>
              <a:cs typeface="+mn-cs"/>
            </a:rPr>
            <a:t>百万円の減となっている。</a:t>
          </a:r>
          <a:endParaRPr lang="ja-JP" altLang="ja-JP" sz="1400">
            <a:solidFill>
              <a:schemeClr val="tx1">
                <a:lumMod val="95000"/>
                <a:lumOff val="5000"/>
              </a:schemeClr>
            </a:solidFill>
            <a:effectLst/>
          </a:endParaRPr>
        </a:p>
        <a:p>
          <a:r>
            <a:rPr kumimoji="1" lang="ja-JP" altLang="ja-JP" sz="1100">
              <a:solidFill>
                <a:schemeClr val="tx1">
                  <a:lumMod val="95000"/>
                  <a:lumOff val="5000"/>
                </a:schemeClr>
              </a:solidFill>
              <a:effectLst/>
              <a:latin typeface="+mn-lt"/>
              <a:ea typeface="+mn-ea"/>
              <a:cs typeface="+mn-cs"/>
            </a:rPr>
            <a:t>　今後も地方債への過度な依存を避け、交付税措置のある市債の計画的な活用を図りながら、適正な財政運営に努めていく。</a:t>
          </a:r>
          <a:endParaRPr lang="ja-JP" altLang="ja-JP" sz="1400">
            <a:solidFill>
              <a:schemeClr val="tx1">
                <a:lumMod val="95000"/>
                <a:lumOff val="5000"/>
              </a:schemeClr>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栃木県日光市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lumMod val="95000"/>
                  <a:lumOff val="5000"/>
                </a:schemeClr>
              </a:solidFill>
              <a:effectLst/>
              <a:latin typeface="+mn-lt"/>
              <a:ea typeface="+mn-ea"/>
              <a:cs typeface="+mn-cs"/>
            </a:rPr>
            <a:t>・令和</a:t>
          </a:r>
          <a:r>
            <a:rPr kumimoji="1" lang="ja-JP" altLang="en-US" sz="1100">
              <a:solidFill>
                <a:schemeClr val="tx1">
                  <a:lumMod val="95000"/>
                  <a:lumOff val="5000"/>
                </a:schemeClr>
              </a:solidFill>
              <a:effectLst/>
              <a:latin typeface="+mn-lt"/>
              <a:ea typeface="+mn-ea"/>
              <a:cs typeface="+mn-cs"/>
            </a:rPr>
            <a:t>５</a:t>
          </a:r>
          <a:r>
            <a:rPr kumimoji="1" lang="ja-JP" altLang="ja-JP" sz="1100">
              <a:solidFill>
                <a:schemeClr val="tx1">
                  <a:lumMod val="95000"/>
                  <a:lumOff val="5000"/>
                </a:schemeClr>
              </a:solidFill>
              <a:effectLst/>
              <a:latin typeface="+mn-lt"/>
              <a:ea typeface="+mn-ea"/>
              <a:cs typeface="+mn-cs"/>
            </a:rPr>
            <a:t>年度の普通交付税に算入された臨時経済対策費相当額、臨時財政対策債償還基金費</a:t>
          </a:r>
          <a:r>
            <a:rPr kumimoji="1" lang="ja-JP" altLang="en-US" sz="1100">
              <a:solidFill>
                <a:schemeClr val="tx1">
                  <a:lumMod val="95000"/>
                  <a:lumOff val="5000"/>
                </a:schemeClr>
              </a:solidFill>
              <a:effectLst/>
              <a:latin typeface="+mn-lt"/>
              <a:ea typeface="+mn-ea"/>
              <a:cs typeface="+mn-cs"/>
            </a:rPr>
            <a:t>、</a:t>
          </a:r>
          <a:r>
            <a:rPr kumimoji="1" lang="ja-JP" altLang="ja-JP" sz="1100" b="0" i="0" baseline="0">
              <a:solidFill>
                <a:schemeClr val="tx1">
                  <a:lumMod val="95000"/>
                  <a:lumOff val="5000"/>
                </a:schemeClr>
              </a:solidFill>
              <a:effectLst/>
              <a:latin typeface="+mn-lt"/>
              <a:ea typeface="+mn-ea"/>
              <a:cs typeface="+mn-cs"/>
            </a:rPr>
            <a:t>地域デジタル社会推進費相当額</a:t>
          </a:r>
          <a:r>
            <a:rPr kumimoji="1" lang="ja-JP" altLang="ja-JP" sz="1100">
              <a:solidFill>
                <a:schemeClr val="tx1">
                  <a:lumMod val="95000"/>
                  <a:lumOff val="5000"/>
                </a:schemeClr>
              </a:solidFill>
              <a:effectLst/>
              <a:latin typeface="+mn-lt"/>
              <a:ea typeface="+mn-ea"/>
              <a:cs typeface="+mn-cs"/>
            </a:rPr>
            <a:t>を、新型コロナウイルス感染症対策応援基金、減債基金</a:t>
          </a:r>
          <a:r>
            <a:rPr kumimoji="1" lang="ja-JP" altLang="en-US" sz="1100">
              <a:solidFill>
                <a:schemeClr val="tx1">
                  <a:lumMod val="95000"/>
                  <a:lumOff val="5000"/>
                </a:schemeClr>
              </a:solidFill>
              <a:effectLst/>
              <a:latin typeface="+mn-lt"/>
              <a:ea typeface="+mn-ea"/>
              <a:cs typeface="+mn-cs"/>
            </a:rPr>
            <a:t>、</a:t>
          </a:r>
          <a:r>
            <a:rPr kumimoji="1" lang="ja-JP" altLang="ja-JP" sz="1100">
              <a:solidFill>
                <a:schemeClr val="tx1">
                  <a:lumMod val="95000"/>
                  <a:lumOff val="5000"/>
                </a:schemeClr>
              </a:solidFill>
              <a:effectLst/>
              <a:latin typeface="+mn-lt"/>
              <a:ea typeface="+mn-ea"/>
              <a:cs typeface="+mn-cs"/>
            </a:rPr>
            <a:t>情報機器整備基金に積み立てた</a:t>
          </a:r>
          <a:r>
            <a:rPr kumimoji="1" lang="ja-JP" altLang="en-US" sz="1100">
              <a:solidFill>
                <a:schemeClr val="tx1">
                  <a:lumMod val="95000"/>
                  <a:lumOff val="5000"/>
                </a:schemeClr>
              </a:solidFill>
              <a:effectLst/>
              <a:latin typeface="+mn-lt"/>
              <a:ea typeface="+mn-ea"/>
              <a:cs typeface="+mn-cs"/>
            </a:rPr>
            <a:t>ことにより増加</a:t>
          </a:r>
          <a:r>
            <a:rPr kumimoji="1" lang="ja-JP" altLang="ja-JP" sz="1100">
              <a:solidFill>
                <a:schemeClr val="tx1">
                  <a:lumMod val="95000"/>
                  <a:lumOff val="5000"/>
                </a:schemeClr>
              </a:solidFill>
              <a:effectLst/>
              <a:latin typeface="+mn-lt"/>
              <a:ea typeface="+mn-ea"/>
              <a:cs typeface="+mn-cs"/>
            </a:rPr>
            <a:t>した。</a:t>
          </a:r>
          <a:endParaRPr lang="ja-JP" altLang="ja-JP" sz="1400">
            <a:solidFill>
              <a:schemeClr val="tx1">
                <a:lumMod val="95000"/>
                <a:lumOff val="5000"/>
              </a:schemeClr>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lumMod val="95000"/>
                  <a:lumOff val="5000"/>
                </a:schemeClr>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lumMod val="95000"/>
                <a:lumOff val="5000"/>
              </a:schemeClr>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lumMod val="95000"/>
                  <a:lumOff val="5000"/>
                </a:schemeClr>
              </a:solidFill>
              <a:effectLst/>
              <a:latin typeface="+mn-lt"/>
              <a:ea typeface="+mn-ea"/>
              <a:cs typeface="+mn-cs"/>
            </a:rPr>
            <a:t>・物価高騰</a:t>
          </a:r>
          <a:r>
            <a:rPr kumimoji="1" lang="ja-JP" altLang="en-US" sz="1100">
              <a:solidFill>
                <a:schemeClr val="tx1">
                  <a:lumMod val="95000"/>
                  <a:lumOff val="5000"/>
                </a:schemeClr>
              </a:solidFill>
              <a:effectLst/>
              <a:latin typeface="+mn-lt"/>
              <a:ea typeface="+mn-ea"/>
              <a:cs typeface="+mn-cs"/>
            </a:rPr>
            <a:t>の影響や市内に多くの公共施設を有しているため維持管理費用など</a:t>
          </a:r>
          <a:r>
            <a:rPr kumimoji="1" lang="ja-JP" altLang="ja-JP" sz="1100">
              <a:solidFill>
                <a:schemeClr val="tx1">
                  <a:lumMod val="95000"/>
                  <a:lumOff val="5000"/>
                </a:schemeClr>
              </a:solidFill>
              <a:effectLst/>
              <a:latin typeface="+mn-lt"/>
              <a:ea typeface="+mn-ea"/>
              <a:cs typeface="+mn-cs"/>
            </a:rPr>
            <a:t>市財政における歳出の大幅な増加が懸念されることから、</a:t>
          </a:r>
          <a:r>
            <a:rPr kumimoji="1" lang="ja-JP" altLang="en-US" sz="1100">
              <a:solidFill>
                <a:schemeClr val="tx1">
                  <a:lumMod val="95000"/>
                  <a:lumOff val="5000"/>
                </a:schemeClr>
              </a:solidFill>
              <a:effectLst/>
              <a:latin typeface="+mn-lt"/>
              <a:ea typeface="+mn-ea"/>
              <a:cs typeface="+mn-cs"/>
            </a:rPr>
            <a:t>公共施設マネジメントを推進するなど</a:t>
          </a:r>
          <a:r>
            <a:rPr kumimoji="1" lang="ja-JP" altLang="ja-JP" sz="1100">
              <a:solidFill>
                <a:schemeClr val="tx1">
                  <a:lumMod val="95000"/>
                  <a:lumOff val="5000"/>
                </a:schemeClr>
              </a:solidFill>
              <a:effectLst/>
              <a:latin typeface="+mn-lt"/>
              <a:ea typeface="+mn-ea"/>
              <a:cs typeface="+mn-cs"/>
            </a:rPr>
            <a:t>必要な財源を確保するため基金を活用していくこととなるが、</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については</a:t>
          </a:r>
          <a:r>
            <a:rPr kumimoji="1" lang="ja-JP" altLang="ja-JP" sz="1100">
              <a:solidFill>
                <a:schemeClr val="tx1">
                  <a:lumMod val="95000"/>
                  <a:lumOff val="5000"/>
                </a:schemeClr>
              </a:solidFill>
              <a:effectLst/>
              <a:latin typeface="+mn-lt"/>
              <a:ea typeface="+mn-ea"/>
              <a:cs typeface="+mn-cs"/>
            </a:rPr>
            <a:t>総合計画に示した令和７年度末残高１５億円を確保するため、計画的な活用、取り崩しを行っていく。</a:t>
          </a:r>
          <a:endParaRPr lang="ja-JP" altLang="ja-JP" sz="1400">
            <a:solidFill>
              <a:schemeClr val="tx1">
                <a:lumMod val="95000"/>
                <a:lumOff val="5000"/>
              </a:schemeClr>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tx1">
                  <a:lumMod val="95000"/>
                  <a:lumOff val="5000"/>
                </a:schemeClr>
              </a:solidFill>
              <a:effectLst/>
              <a:latin typeface="+mn-lt"/>
              <a:ea typeface="+mn-ea"/>
              <a:cs typeface="+mn-cs"/>
            </a:rPr>
            <a:t>・ふるさと日光応援基金：日光市をふるさととして応援しようとする個人又は法人その他の団体からの</a:t>
          </a:r>
          <a:r>
            <a:rPr kumimoji="1" lang="ja-JP" altLang="en-US" sz="1100" b="0" i="0" baseline="0">
              <a:solidFill>
                <a:schemeClr val="tx1">
                  <a:lumMod val="95000"/>
                  <a:lumOff val="5000"/>
                </a:schemeClr>
              </a:solidFill>
              <a:effectLst/>
              <a:latin typeface="+mn-lt"/>
              <a:ea typeface="+mn-ea"/>
              <a:cs typeface="+mn-cs"/>
            </a:rPr>
            <a:t>寄附の目的に沿った事業への充当</a:t>
          </a:r>
          <a:endParaRPr lang="ja-JP" altLang="ja-JP" sz="1400">
            <a:solidFill>
              <a:schemeClr val="tx1">
                <a:lumMod val="95000"/>
                <a:lumOff val="5000"/>
              </a:schemeClr>
            </a:solidFill>
            <a:effectLst/>
          </a:endParaRPr>
        </a:p>
        <a:p>
          <a:pPr eaLnBrk="1" fontAlgn="auto" latinLnBrk="0" hangingPunct="1"/>
          <a:r>
            <a:rPr kumimoji="1" lang="ja-JP" altLang="ja-JP" sz="1100" b="0" i="0" baseline="0">
              <a:solidFill>
                <a:schemeClr val="tx1">
                  <a:lumMod val="95000"/>
                  <a:lumOff val="5000"/>
                </a:schemeClr>
              </a:solidFill>
              <a:effectLst/>
              <a:latin typeface="+mn-lt"/>
              <a:ea typeface="+mn-ea"/>
              <a:cs typeface="+mn-cs"/>
            </a:rPr>
            <a:t>・</a:t>
          </a:r>
          <a:r>
            <a:rPr kumimoji="1" lang="ja-JP" altLang="ja-JP" sz="1100" b="0" i="0" baseline="0">
              <a:solidFill>
                <a:schemeClr val="dk1"/>
              </a:solidFill>
              <a:effectLst/>
              <a:latin typeface="+mn-lt"/>
              <a:ea typeface="+mn-ea"/>
              <a:cs typeface="+mn-cs"/>
            </a:rPr>
            <a:t>新型コロナウイルス感染症対策応援基金</a:t>
          </a:r>
          <a:r>
            <a:rPr kumimoji="1" lang="ja-JP" altLang="ja-JP" sz="1100" b="0" i="0" baseline="0">
              <a:solidFill>
                <a:schemeClr val="tx1">
                  <a:lumMod val="95000"/>
                  <a:lumOff val="5000"/>
                </a:schemeClr>
              </a:solidFill>
              <a:effectLst/>
              <a:latin typeface="+mn-lt"/>
              <a:ea typeface="+mn-ea"/>
              <a:cs typeface="+mn-cs"/>
            </a:rPr>
            <a:t>：感染拡大防止、感染症及び物価高騰等の影響を受けている地域経済及び市民生活を支援する事業</a:t>
          </a:r>
          <a:r>
            <a:rPr kumimoji="1" lang="ja-JP" altLang="en-US" sz="1100" b="0" i="0" baseline="0">
              <a:solidFill>
                <a:schemeClr val="tx1">
                  <a:lumMod val="95000"/>
                  <a:lumOff val="5000"/>
                </a:schemeClr>
              </a:solidFill>
              <a:effectLst/>
              <a:latin typeface="+mn-lt"/>
              <a:ea typeface="+mn-ea"/>
              <a:cs typeface="+mn-cs"/>
            </a:rPr>
            <a:t>への充当</a:t>
          </a:r>
          <a:endParaRPr lang="ja-JP" altLang="ja-JP" sz="1400">
            <a:solidFill>
              <a:schemeClr val="tx1">
                <a:lumMod val="95000"/>
                <a:lumOff val="5000"/>
              </a:schemeClr>
            </a:solidFill>
            <a:effectLst/>
          </a:endParaRPr>
        </a:p>
        <a:p>
          <a:pPr eaLnBrk="1" fontAlgn="auto" latinLnBrk="0" hangingPunct="1"/>
          <a:r>
            <a:rPr kumimoji="1" lang="ja-JP" altLang="ja-JP" sz="1100" b="0" i="0" baseline="0">
              <a:solidFill>
                <a:schemeClr val="tx1">
                  <a:lumMod val="95000"/>
                  <a:lumOff val="5000"/>
                </a:schemeClr>
              </a:solidFill>
              <a:effectLst/>
              <a:latin typeface="+mn-lt"/>
              <a:ea typeface="+mn-ea"/>
              <a:cs typeface="+mn-cs"/>
            </a:rPr>
            <a:t>・情報機器整備基金：情報機器の整備に要する事業</a:t>
          </a:r>
          <a:r>
            <a:rPr kumimoji="1" lang="ja-JP" altLang="en-US" sz="1100" b="0" i="0" baseline="0">
              <a:solidFill>
                <a:schemeClr val="tx1">
                  <a:lumMod val="95000"/>
                  <a:lumOff val="5000"/>
                </a:schemeClr>
              </a:solidFill>
              <a:effectLst/>
              <a:latin typeface="+mn-lt"/>
              <a:ea typeface="+mn-ea"/>
              <a:cs typeface="+mn-cs"/>
            </a:rPr>
            <a:t>への充当</a:t>
          </a:r>
          <a:endParaRPr lang="ja-JP" altLang="ja-JP" sz="1400">
            <a:solidFill>
              <a:schemeClr val="tx1">
                <a:lumMod val="95000"/>
                <a:lumOff val="5000"/>
              </a:schemeClr>
            </a:solidFill>
            <a:effectLst/>
          </a:endParaRPr>
        </a:p>
        <a:p>
          <a:pPr eaLnBrk="1" fontAlgn="auto" latinLnBrk="0" hangingPunct="1"/>
          <a:r>
            <a:rPr kumimoji="1" lang="ja-JP" altLang="ja-JP" sz="1100" b="0" i="0" baseline="0">
              <a:solidFill>
                <a:schemeClr val="tx1">
                  <a:lumMod val="95000"/>
                  <a:lumOff val="5000"/>
                </a:schemeClr>
              </a:solidFill>
              <a:effectLst/>
              <a:latin typeface="+mn-lt"/>
              <a:ea typeface="+mn-ea"/>
              <a:cs typeface="+mn-cs"/>
            </a:rPr>
            <a:t>・ごみ減量化等推進基金基金：ごみの減量化及び資源化の推進並びにごみの適正処理を目的とする</a:t>
          </a:r>
          <a:r>
            <a:rPr kumimoji="1" lang="ja-JP" altLang="ja-JP" sz="1100" b="0" i="0" baseline="0">
              <a:solidFill>
                <a:schemeClr val="dk1"/>
              </a:solidFill>
              <a:effectLst/>
              <a:latin typeface="+mn-lt"/>
              <a:ea typeface="+mn-ea"/>
              <a:cs typeface="+mn-cs"/>
            </a:rPr>
            <a:t>事業への充当</a:t>
          </a:r>
          <a:endParaRPr lang="ja-JP" altLang="ja-JP" sz="1400">
            <a:solidFill>
              <a:schemeClr val="tx1">
                <a:lumMod val="95000"/>
                <a:lumOff val="5000"/>
              </a:schemeClr>
            </a:solidFill>
            <a:effectLst/>
          </a:endParaRPr>
        </a:p>
        <a:p>
          <a:pPr eaLnBrk="1" fontAlgn="auto" latinLnBrk="0" hangingPunct="1"/>
          <a:r>
            <a:rPr kumimoji="1" lang="ja-JP" altLang="ja-JP" sz="1100" b="0" i="0" baseline="0">
              <a:solidFill>
                <a:schemeClr val="tx1">
                  <a:lumMod val="95000"/>
                  <a:lumOff val="5000"/>
                </a:schemeClr>
              </a:solidFill>
              <a:effectLst/>
              <a:latin typeface="+mn-lt"/>
              <a:ea typeface="+mn-ea"/>
              <a:cs typeface="+mn-cs"/>
            </a:rPr>
            <a:t>・森林整備基金：森林の整備及びその促進に資する</a:t>
          </a:r>
          <a:r>
            <a:rPr kumimoji="1" lang="ja-JP" altLang="ja-JP" sz="1100" b="0" i="0" baseline="0">
              <a:solidFill>
                <a:schemeClr val="dk1"/>
              </a:solidFill>
              <a:effectLst/>
              <a:latin typeface="+mn-lt"/>
              <a:ea typeface="+mn-ea"/>
              <a:cs typeface="+mn-cs"/>
            </a:rPr>
            <a:t>事業への充当</a:t>
          </a:r>
          <a:endParaRPr lang="ja-JP" altLang="ja-JP" sz="1400">
            <a:solidFill>
              <a:schemeClr val="tx1">
                <a:lumMod val="95000"/>
                <a:lumOff val="5000"/>
              </a:schemeClr>
            </a:solidFill>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tx1">
                  <a:lumMod val="95000"/>
                  <a:lumOff val="5000"/>
                </a:schemeClr>
              </a:solidFill>
              <a:effectLst/>
              <a:latin typeface="+mn-lt"/>
              <a:ea typeface="+mn-ea"/>
              <a:cs typeface="+mn-cs"/>
            </a:rPr>
            <a:t>・ふるさと日光応援基金：取扱</a:t>
          </a:r>
          <a:r>
            <a:rPr kumimoji="1" lang="ja-JP" altLang="en-US" sz="1100" b="0" i="0" baseline="0">
              <a:solidFill>
                <a:schemeClr val="tx1">
                  <a:lumMod val="95000"/>
                  <a:lumOff val="5000"/>
                </a:schemeClr>
              </a:solidFill>
              <a:effectLst/>
              <a:latin typeface="+mn-lt"/>
              <a:ea typeface="+mn-ea"/>
              <a:cs typeface="+mn-cs"/>
            </a:rPr>
            <a:t>ポータルサイトや返礼品の</a:t>
          </a:r>
          <a:r>
            <a:rPr kumimoji="1" lang="ja-JP" altLang="ja-JP" sz="1100" b="0" i="0" baseline="0">
              <a:solidFill>
                <a:schemeClr val="tx1">
                  <a:lumMod val="95000"/>
                  <a:lumOff val="5000"/>
                </a:schemeClr>
              </a:solidFill>
              <a:effectLst/>
              <a:latin typeface="+mn-lt"/>
              <a:ea typeface="+mn-ea"/>
              <a:cs typeface="+mn-cs"/>
            </a:rPr>
            <a:t>拡充</a:t>
          </a:r>
          <a:r>
            <a:rPr kumimoji="1" lang="ja-JP" altLang="en-US" sz="1100" b="0" i="0" baseline="0">
              <a:solidFill>
                <a:schemeClr val="tx1">
                  <a:lumMod val="95000"/>
                  <a:lumOff val="5000"/>
                </a:schemeClr>
              </a:solidFill>
              <a:effectLst/>
              <a:latin typeface="+mn-lt"/>
              <a:ea typeface="+mn-ea"/>
              <a:cs typeface="+mn-cs"/>
            </a:rPr>
            <a:t>など</a:t>
          </a:r>
          <a:r>
            <a:rPr kumimoji="1" lang="ja-JP" altLang="ja-JP" sz="1100" b="0" i="0" baseline="0">
              <a:solidFill>
                <a:schemeClr val="tx1">
                  <a:lumMod val="95000"/>
                  <a:lumOff val="5000"/>
                </a:schemeClr>
              </a:solidFill>
              <a:effectLst/>
              <a:latin typeface="+mn-lt"/>
              <a:ea typeface="+mn-ea"/>
              <a:cs typeface="+mn-cs"/>
            </a:rPr>
            <a:t>により、寄附金が増加した</a:t>
          </a:r>
          <a:r>
            <a:rPr kumimoji="1" lang="ja-JP" altLang="en-US" sz="1100" b="0" i="0" baseline="0">
              <a:solidFill>
                <a:schemeClr val="tx1">
                  <a:lumMod val="95000"/>
                  <a:lumOff val="5000"/>
                </a:schemeClr>
              </a:solidFill>
              <a:effectLst/>
              <a:latin typeface="+mn-lt"/>
              <a:ea typeface="+mn-ea"/>
              <a:cs typeface="+mn-cs"/>
            </a:rPr>
            <a:t>ことから</a:t>
          </a:r>
          <a:r>
            <a:rPr kumimoji="1" lang="ja-JP" altLang="ja-JP" sz="1100" b="0" i="0" baseline="0">
              <a:solidFill>
                <a:schemeClr val="tx1">
                  <a:lumMod val="95000"/>
                  <a:lumOff val="5000"/>
                </a:schemeClr>
              </a:solidFill>
              <a:effectLst/>
              <a:latin typeface="+mn-lt"/>
              <a:ea typeface="+mn-ea"/>
              <a:cs typeface="+mn-cs"/>
            </a:rPr>
            <a:t>基金積立が前年度よりも</a:t>
          </a:r>
          <a:r>
            <a:rPr kumimoji="1" lang="ja-JP" altLang="en-US" sz="1100" b="0" i="0" baseline="0">
              <a:solidFill>
                <a:schemeClr val="tx1">
                  <a:lumMod val="95000"/>
                  <a:lumOff val="5000"/>
                </a:schemeClr>
              </a:solidFill>
              <a:effectLst/>
              <a:latin typeface="+mn-lt"/>
              <a:ea typeface="+mn-ea"/>
              <a:cs typeface="+mn-cs"/>
            </a:rPr>
            <a:t>増加した。</a:t>
          </a:r>
          <a:endParaRPr lang="ja-JP" altLang="ja-JP" sz="1400">
            <a:solidFill>
              <a:schemeClr val="tx1">
                <a:lumMod val="95000"/>
                <a:lumOff val="5000"/>
              </a:schemeClr>
            </a:solidFill>
            <a:effectLst/>
          </a:endParaRPr>
        </a:p>
        <a:p>
          <a:pPr eaLnBrk="1" fontAlgn="auto" latinLnBrk="0" hangingPunct="1"/>
          <a:r>
            <a:rPr kumimoji="1" lang="ja-JP" altLang="ja-JP" sz="1100" b="0" i="0" baseline="0">
              <a:solidFill>
                <a:schemeClr val="tx1">
                  <a:lumMod val="95000"/>
                  <a:lumOff val="5000"/>
                </a:schemeClr>
              </a:solidFill>
              <a:effectLst/>
              <a:latin typeface="+mn-lt"/>
              <a:ea typeface="+mn-ea"/>
              <a:cs typeface="+mn-cs"/>
            </a:rPr>
            <a:t>・情報機器整備基金：普通交付税に算入された地域デジタル社会推進費</a:t>
          </a:r>
          <a:r>
            <a:rPr kumimoji="1" lang="ja-JP" altLang="en-US" sz="1100" b="0" i="0" baseline="0">
              <a:solidFill>
                <a:schemeClr val="tx1">
                  <a:lumMod val="95000"/>
                  <a:lumOff val="5000"/>
                </a:schemeClr>
              </a:solidFill>
              <a:effectLst/>
              <a:latin typeface="+mn-lt"/>
              <a:ea typeface="+mn-ea"/>
              <a:cs typeface="+mn-cs"/>
            </a:rPr>
            <a:t>の一部</a:t>
          </a:r>
          <a:r>
            <a:rPr kumimoji="1" lang="ja-JP" altLang="ja-JP" sz="1100" b="0" i="0" baseline="0">
              <a:solidFill>
                <a:schemeClr val="tx1">
                  <a:lumMod val="95000"/>
                  <a:lumOff val="5000"/>
                </a:schemeClr>
              </a:solidFill>
              <a:effectLst/>
              <a:latin typeface="+mn-lt"/>
              <a:ea typeface="+mn-ea"/>
              <a:cs typeface="+mn-cs"/>
            </a:rPr>
            <a:t>８</a:t>
          </a:r>
          <a:r>
            <a:rPr kumimoji="1" lang="ja-JP" altLang="en-US" sz="1100" b="0" i="0" baseline="0">
              <a:solidFill>
                <a:schemeClr val="tx1">
                  <a:lumMod val="95000"/>
                  <a:lumOff val="5000"/>
                </a:schemeClr>
              </a:solidFill>
              <a:effectLst/>
              <a:latin typeface="+mn-lt"/>
              <a:ea typeface="+mn-ea"/>
              <a:cs typeface="+mn-cs"/>
            </a:rPr>
            <a:t>５</a:t>
          </a:r>
          <a:r>
            <a:rPr kumimoji="1" lang="ja-JP" altLang="ja-JP" sz="1100" b="0" i="0" baseline="0">
              <a:solidFill>
                <a:schemeClr val="tx1">
                  <a:lumMod val="95000"/>
                  <a:lumOff val="5000"/>
                </a:schemeClr>
              </a:solidFill>
              <a:effectLst/>
              <a:latin typeface="+mn-lt"/>
              <a:ea typeface="+mn-ea"/>
              <a:cs typeface="+mn-cs"/>
            </a:rPr>
            <a:t>百万円を積立てたことによる増加</a:t>
          </a:r>
          <a:r>
            <a:rPr kumimoji="1" lang="ja-JP" altLang="en-US" sz="1100" b="0" i="0" baseline="0">
              <a:solidFill>
                <a:schemeClr val="tx1">
                  <a:lumMod val="95000"/>
                  <a:lumOff val="5000"/>
                </a:schemeClr>
              </a:solidFill>
              <a:effectLst/>
              <a:latin typeface="+mn-lt"/>
              <a:ea typeface="+mn-ea"/>
              <a:cs typeface="+mn-cs"/>
            </a:rPr>
            <a:t>した。</a:t>
          </a:r>
          <a:endParaRPr lang="ja-JP" altLang="ja-JP" sz="1400">
            <a:solidFill>
              <a:schemeClr val="tx1">
                <a:lumMod val="95000"/>
                <a:lumOff val="5000"/>
              </a:schemeClr>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tx1">
                  <a:lumMod val="95000"/>
                  <a:lumOff val="5000"/>
                </a:schemeClr>
              </a:solidFill>
              <a:effectLst/>
              <a:latin typeface="+mn-lt"/>
              <a:ea typeface="+mn-ea"/>
              <a:cs typeface="+mn-cs"/>
            </a:rPr>
            <a:t>・合併振興基金：公共施設マネジメント計画に基づく公共施設の統廃合や長寿命化事業の実施などに伴い、今後も減少が見込まれる。</a:t>
          </a:r>
          <a:endParaRPr lang="ja-JP" altLang="ja-JP" sz="1400">
            <a:solidFill>
              <a:schemeClr val="tx1">
                <a:lumMod val="95000"/>
                <a:lumOff val="5000"/>
              </a:schemeClr>
            </a:solidFill>
            <a:effectLst/>
          </a:endParaRPr>
        </a:p>
        <a:p>
          <a:pPr eaLnBrk="1" fontAlgn="auto" latinLnBrk="0" hangingPunct="1"/>
          <a:r>
            <a:rPr kumimoji="1" lang="ja-JP" altLang="ja-JP" sz="1100" b="0" i="0" baseline="0">
              <a:solidFill>
                <a:schemeClr val="tx1">
                  <a:lumMod val="95000"/>
                  <a:lumOff val="5000"/>
                </a:schemeClr>
              </a:solidFill>
              <a:effectLst/>
              <a:latin typeface="+mn-lt"/>
              <a:ea typeface="+mn-ea"/>
              <a:cs typeface="+mn-cs"/>
            </a:rPr>
            <a:t>・ふるさと日光応援基金：</a:t>
          </a:r>
          <a:r>
            <a:rPr kumimoji="1" lang="ja-JP" altLang="en-US" sz="1100" b="0" i="0" baseline="0">
              <a:solidFill>
                <a:schemeClr val="tx1">
                  <a:lumMod val="95000"/>
                  <a:lumOff val="5000"/>
                </a:schemeClr>
              </a:solidFill>
              <a:effectLst/>
              <a:latin typeface="+mn-lt"/>
              <a:ea typeface="+mn-ea"/>
              <a:cs typeface="+mn-cs"/>
            </a:rPr>
            <a:t>寄附の目的に沿った事業に充当するため、</a:t>
          </a:r>
          <a:r>
            <a:rPr kumimoji="1" lang="ja-JP" altLang="ja-JP" sz="1100" b="0" i="0" baseline="0">
              <a:solidFill>
                <a:schemeClr val="tx1">
                  <a:lumMod val="95000"/>
                  <a:lumOff val="5000"/>
                </a:schemeClr>
              </a:solidFill>
              <a:effectLst/>
              <a:latin typeface="+mn-lt"/>
              <a:ea typeface="+mn-ea"/>
              <a:cs typeface="+mn-cs"/>
            </a:rPr>
            <a:t>取り崩し</a:t>
          </a:r>
          <a:r>
            <a:rPr kumimoji="1" lang="ja-JP" altLang="en-US" sz="1100" b="0" i="0" baseline="0">
              <a:solidFill>
                <a:schemeClr val="tx1">
                  <a:lumMod val="95000"/>
                  <a:lumOff val="5000"/>
                </a:schemeClr>
              </a:solidFill>
              <a:effectLst/>
              <a:latin typeface="+mn-lt"/>
              <a:ea typeface="+mn-ea"/>
              <a:cs typeface="+mn-cs"/>
            </a:rPr>
            <a:t>を行う。</a:t>
          </a:r>
          <a:endParaRPr lang="ja-JP" altLang="ja-JP" sz="1400">
            <a:solidFill>
              <a:schemeClr val="tx1">
                <a:lumMod val="95000"/>
                <a:lumOff val="5000"/>
              </a:schemeClr>
            </a:solidFill>
            <a:effectLst/>
          </a:endParaRPr>
        </a:p>
        <a:p>
          <a:pPr eaLnBrk="1" fontAlgn="auto" latinLnBrk="0" hangingPunct="1"/>
          <a:r>
            <a:rPr kumimoji="1" lang="ja-JP" altLang="ja-JP" sz="1100" b="0" i="0" baseline="0">
              <a:solidFill>
                <a:schemeClr val="tx1">
                  <a:lumMod val="95000"/>
                  <a:lumOff val="5000"/>
                </a:schemeClr>
              </a:solidFill>
              <a:effectLst/>
              <a:latin typeface="+mn-lt"/>
              <a:ea typeface="+mn-ea"/>
              <a:cs typeface="+mn-cs"/>
            </a:rPr>
            <a:t>・高齢者福祉基金：市独自で実施する高齢者福祉施策への充当など、今後も減少が見込まれる。</a:t>
          </a:r>
          <a:endParaRPr lang="ja-JP" altLang="ja-JP" sz="1400">
            <a:solidFill>
              <a:schemeClr val="tx1">
                <a:lumMod val="95000"/>
                <a:lumOff val="5000"/>
              </a:schemeClr>
            </a:solidFill>
            <a:effectLst/>
          </a:endParaRPr>
        </a:p>
        <a:p>
          <a:pPr eaLnBrk="1" fontAlgn="auto" latinLnBrk="0" hangingPunct="1"/>
          <a:r>
            <a:rPr kumimoji="1" lang="ja-JP" altLang="ja-JP" sz="1100" b="0" i="0" baseline="0">
              <a:solidFill>
                <a:schemeClr val="tx1">
                  <a:lumMod val="95000"/>
                  <a:lumOff val="5000"/>
                </a:schemeClr>
              </a:solidFill>
              <a:effectLst/>
              <a:latin typeface="+mn-lt"/>
              <a:ea typeface="+mn-ea"/>
              <a:cs typeface="+mn-cs"/>
            </a:rPr>
            <a:t>・</a:t>
          </a:r>
          <a:r>
            <a:rPr kumimoji="1" lang="ja-JP" altLang="en-US" sz="1100" b="0" i="0" baseline="0">
              <a:solidFill>
                <a:schemeClr val="tx1">
                  <a:lumMod val="95000"/>
                  <a:lumOff val="5000"/>
                </a:schemeClr>
              </a:solidFill>
              <a:effectLst/>
              <a:latin typeface="+mn-lt"/>
              <a:ea typeface="+mn-ea"/>
              <a:cs typeface="+mn-cs"/>
            </a:rPr>
            <a:t>公共施設等整備</a:t>
          </a:r>
          <a:r>
            <a:rPr kumimoji="1" lang="ja-JP" altLang="ja-JP" sz="1100" b="0" i="0" baseline="0">
              <a:solidFill>
                <a:schemeClr val="tx1">
                  <a:lumMod val="95000"/>
                  <a:lumOff val="5000"/>
                </a:schemeClr>
              </a:solidFill>
              <a:effectLst/>
              <a:latin typeface="+mn-lt"/>
              <a:ea typeface="+mn-ea"/>
              <a:cs typeface="+mn-cs"/>
            </a:rPr>
            <a:t>基金</a:t>
          </a:r>
          <a:r>
            <a:rPr kumimoji="1" lang="ja-JP" altLang="en-US" sz="1100" b="0" i="0" baseline="0">
              <a:solidFill>
                <a:schemeClr val="tx1">
                  <a:lumMod val="95000"/>
                  <a:lumOff val="5000"/>
                </a:schemeClr>
              </a:solidFill>
              <a:effectLst/>
              <a:latin typeface="+mn-lt"/>
              <a:ea typeface="+mn-ea"/>
              <a:cs typeface="+mn-cs"/>
            </a:rPr>
            <a:t>：令和６年度以降に計画される公共施設の整備における事業に充当するため、今後減少が見込まれる。</a:t>
          </a:r>
          <a:endParaRPr lang="ja-JP" altLang="ja-JP" sz="1400">
            <a:solidFill>
              <a:schemeClr val="tx1">
                <a:lumMod val="95000"/>
                <a:lumOff val="5000"/>
              </a:schemeClr>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lumMod val="95000"/>
                  <a:lumOff val="5000"/>
                </a:schemeClr>
              </a:solidFill>
              <a:effectLst/>
              <a:latin typeface="+mn-lt"/>
              <a:ea typeface="+mn-ea"/>
              <a:cs typeface="+mn-cs"/>
            </a:rPr>
            <a:t>　令和</a:t>
          </a:r>
          <a:r>
            <a:rPr kumimoji="1" lang="ja-JP" altLang="en-US" sz="1100">
              <a:solidFill>
                <a:schemeClr val="tx1">
                  <a:lumMod val="95000"/>
                  <a:lumOff val="5000"/>
                </a:schemeClr>
              </a:solidFill>
              <a:effectLst/>
              <a:latin typeface="+mn-lt"/>
              <a:ea typeface="+mn-ea"/>
              <a:cs typeface="+mn-cs"/>
            </a:rPr>
            <a:t>５</a:t>
          </a:r>
          <a:r>
            <a:rPr kumimoji="1" lang="ja-JP" altLang="ja-JP" sz="1100">
              <a:solidFill>
                <a:schemeClr val="tx1">
                  <a:lumMod val="95000"/>
                  <a:lumOff val="5000"/>
                </a:schemeClr>
              </a:solidFill>
              <a:effectLst/>
              <a:latin typeface="+mn-lt"/>
              <a:ea typeface="+mn-ea"/>
              <a:cs typeface="+mn-cs"/>
            </a:rPr>
            <a:t>年度</a:t>
          </a:r>
          <a:r>
            <a:rPr kumimoji="1" lang="ja-JP" altLang="en-US" sz="1100">
              <a:solidFill>
                <a:schemeClr val="tx1">
                  <a:lumMod val="95000"/>
                  <a:lumOff val="5000"/>
                </a:schemeClr>
              </a:solidFill>
              <a:effectLst/>
              <a:latin typeface="+mn-lt"/>
              <a:ea typeface="+mn-ea"/>
              <a:cs typeface="+mn-cs"/>
            </a:rPr>
            <a:t>は</a:t>
          </a:r>
          <a:r>
            <a:rPr kumimoji="1" lang="ja-JP" altLang="ja-JP" sz="1100">
              <a:solidFill>
                <a:schemeClr val="tx1">
                  <a:lumMod val="95000"/>
                  <a:lumOff val="5000"/>
                </a:schemeClr>
              </a:solidFill>
              <a:effectLst/>
              <a:latin typeface="+mn-lt"/>
              <a:ea typeface="+mn-ea"/>
              <a:cs typeface="+mn-cs"/>
            </a:rPr>
            <a:t>、</a:t>
          </a:r>
          <a:r>
            <a:rPr kumimoji="1" lang="ja-JP" altLang="en-US" sz="1100">
              <a:solidFill>
                <a:schemeClr val="tx1">
                  <a:lumMod val="95000"/>
                  <a:lumOff val="5000"/>
                </a:schemeClr>
              </a:solidFill>
              <a:effectLst/>
              <a:latin typeface="+mn-lt"/>
              <a:ea typeface="+mn-ea"/>
              <a:cs typeface="+mn-cs"/>
            </a:rPr>
            <a:t>物価高騰等の影響により令和４年度と比べ歳出額が増となり単年度収支が悪化したものの、令和４年度までにおいて</a:t>
          </a:r>
          <a:r>
            <a:rPr kumimoji="1" lang="ja-JP" altLang="ja-JP" sz="1100">
              <a:solidFill>
                <a:schemeClr val="tx1">
                  <a:lumMod val="95000"/>
                  <a:lumOff val="5000"/>
                </a:schemeClr>
              </a:solidFill>
              <a:effectLst/>
              <a:latin typeface="+mn-lt"/>
              <a:ea typeface="+mn-ea"/>
              <a:cs typeface="+mn-cs"/>
            </a:rPr>
            <a:t>財政状況が一時的に好転</a:t>
          </a:r>
          <a:r>
            <a:rPr kumimoji="1" lang="ja-JP" altLang="en-US" sz="1100">
              <a:solidFill>
                <a:schemeClr val="tx1">
                  <a:lumMod val="95000"/>
                  <a:lumOff val="5000"/>
                </a:schemeClr>
              </a:solidFill>
              <a:effectLst/>
              <a:latin typeface="+mn-lt"/>
              <a:ea typeface="+mn-ea"/>
              <a:cs typeface="+mn-cs"/>
            </a:rPr>
            <a:t>していたことから前年度繰越金の活用などにより</a:t>
          </a:r>
          <a:r>
            <a:rPr kumimoji="1" lang="ja-JP" altLang="ja-JP" sz="1100">
              <a:solidFill>
                <a:schemeClr val="tx1">
                  <a:lumMod val="95000"/>
                  <a:lumOff val="5000"/>
                </a:schemeClr>
              </a:solidFill>
              <a:effectLst/>
              <a:latin typeface="+mn-lt"/>
              <a:ea typeface="+mn-ea"/>
              <a:cs typeface="+mn-cs"/>
            </a:rPr>
            <a:t>取り崩しを行わ</a:t>
          </a:r>
          <a:r>
            <a:rPr kumimoji="1" lang="ja-JP" altLang="en-US" sz="1100">
              <a:solidFill>
                <a:schemeClr val="tx1">
                  <a:lumMod val="95000"/>
                  <a:lumOff val="5000"/>
                </a:schemeClr>
              </a:solidFill>
              <a:effectLst/>
              <a:latin typeface="+mn-lt"/>
              <a:ea typeface="+mn-ea"/>
              <a:cs typeface="+mn-cs"/>
            </a:rPr>
            <a:t>ず</a:t>
          </a:r>
          <a:r>
            <a:rPr kumimoji="1" lang="ja-JP" altLang="ja-JP" sz="1100">
              <a:solidFill>
                <a:schemeClr val="tx1">
                  <a:lumMod val="95000"/>
                  <a:lumOff val="5000"/>
                </a:schemeClr>
              </a:solidFill>
              <a:effectLst/>
              <a:latin typeface="+mn-lt"/>
              <a:ea typeface="+mn-ea"/>
              <a:cs typeface="+mn-cs"/>
            </a:rPr>
            <a:t>増減はなかった。</a:t>
          </a:r>
          <a:endParaRPr lang="ja-JP" altLang="ja-JP" sz="1400">
            <a:solidFill>
              <a:schemeClr val="tx1">
                <a:lumMod val="95000"/>
                <a:lumOff val="5000"/>
              </a:schemeClr>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lumMod val="95000"/>
                  <a:lumOff val="5000"/>
                </a:schemeClr>
              </a:solidFill>
              <a:effectLst/>
              <a:latin typeface="+mn-lt"/>
              <a:ea typeface="+mn-ea"/>
              <a:cs typeface="+mn-cs"/>
            </a:rPr>
            <a:t>　物価高騰による経常費用の上昇</a:t>
          </a:r>
          <a:r>
            <a:rPr kumimoji="1" lang="ja-JP" altLang="en-US" sz="1100">
              <a:solidFill>
                <a:schemeClr val="tx1">
                  <a:lumMod val="95000"/>
                  <a:lumOff val="5000"/>
                </a:schemeClr>
              </a:solidFill>
              <a:effectLst/>
              <a:latin typeface="+mn-lt"/>
              <a:ea typeface="+mn-ea"/>
              <a:cs typeface="+mn-cs"/>
            </a:rPr>
            <a:t>や人件費の増が</a:t>
          </a:r>
          <a:r>
            <a:rPr kumimoji="1" lang="ja-JP" altLang="ja-JP" sz="1100">
              <a:solidFill>
                <a:schemeClr val="tx1">
                  <a:lumMod val="95000"/>
                  <a:lumOff val="5000"/>
                </a:schemeClr>
              </a:solidFill>
              <a:effectLst/>
              <a:latin typeface="+mn-lt"/>
              <a:ea typeface="+mn-ea"/>
              <a:cs typeface="+mn-cs"/>
            </a:rPr>
            <a:t>見込まれることから、財源不足に対応するために、計画的な取り崩しを行っていく。</a:t>
          </a:r>
          <a:endParaRPr lang="ja-JP" altLang="ja-JP" sz="1400">
            <a:solidFill>
              <a:schemeClr val="tx1">
                <a:lumMod val="95000"/>
                <a:lumOff val="5000"/>
              </a:schemeClr>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lumMod val="95000"/>
                  <a:lumOff val="5000"/>
                </a:schemeClr>
              </a:solidFill>
              <a:effectLst/>
              <a:latin typeface="+mn-lt"/>
              <a:ea typeface="+mn-ea"/>
              <a:cs typeface="+mn-cs"/>
            </a:rPr>
            <a:t> </a:t>
          </a:r>
          <a:r>
            <a:rPr kumimoji="1" lang="ja-JP" altLang="ja-JP" sz="1100">
              <a:solidFill>
                <a:schemeClr val="tx1">
                  <a:lumMod val="95000"/>
                  <a:lumOff val="5000"/>
                </a:schemeClr>
              </a:solidFill>
              <a:effectLst/>
              <a:latin typeface="+mn-lt"/>
              <a:ea typeface="+mn-ea"/>
              <a:cs typeface="+mn-cs"/>
            </a:rPr>
            <a:t>令和</a:t>
          </a:r>
          <a:r>
            <a:rPr kumimoji="1" lang="ja-JP" altLang="en-US" sz="1100">
              <a:solidFill>
                <a:schemeClr val="tx1">
                  <a:lumMod val="95000"/>
                  <a:lumOff val="5000"/>
                </a:schemeClr>
              </a:solidFill>
              <a:effectLst/>
              <a:latin typeface="+mn-lt"/>
              <a:ea typeface="+mn-ea"/>
              <a:cs typeface="+mn-cs"/>
            </a:rPr>
            <a:t>５</a:t>
          </a:r>
          <a:r>
            <a:rPr kumimoji="1" lang="ja-JP" altLang="ja-JP" sz="1100">
              <a:solidFill>
                <a:schemeClr val="tx1">
                  <a:lumMod val="95000"/>
                  <a:lumOff val="5000"/>
                </a:schemeClr>
              </a:solidFill>
              <a:effectLst/>
              <a:latin typeface="+mn-lt"/>
              <a:ea typeface="+mn-ea"/>
              <a:cs typeface="+mn-cs"/>
            </a:rPr>
            <a:t>年度の普通交付税において臨時財政対策債償還基金費として算入され</a:t>
          </a:r>
          <a:r>
            <a:rPr kumimoji="1" lang="ja-JP" altLang="en-US" sz="1100">
              <a:solidFill>
                <a:schemeClr val="tx1">
                  <a:lumMod val="95000"/>
                  <a:lumOff val="5000"/>
                </a:schemeClr>
              </a:solidFill>
              <a:effectLst/>
              <a:latin typeface="+mn-lt"/>
              <a:ea typeface="+mn-ea"/>
              <a:cs typeface="+mn-cs"/>
            </a:rPr>
            <a:t>た１３３百万円</a:t>
          </a:r>
          <a:r>
            <a:rPr kumimoji="1" lang="ja-JP" altLang="ja-JP" sz="1100">
              <a:solidFill>
                <a:schemeClr val="tx1">
                  <a:lumMod val="95000"/>
                  <a:lumOff val="5000"/>
                </a:schemeClr>
              </a:solidFill>
              <a:effectLst/>
              <a:latin typeface="+mn-lt"/>
              <a:ea typeface="+mn-ea"/>
              <a:cs typeface="+mn-cs"/>
            </a:rPr>
            <a:t>を</a:t>
          </a:r>
          <a:r>
            <a:rPr kumimoji="1" lang="ja-JP" altLang="en-US" sz="1100">
              <a:solidFill>
                <a:schemeClr val="tx1">
                  <a:lumMod val="95000"/>
                  <a:lumOff val="5000"/>
                </a:schemeClr>
              </a:solidFill>
              <a:effectLst/>
              <a:latin typeface="+mn-lt"/>
              <a:ea typeface="+mn-ea"/>
              <a:cs typeface="+mn-cs"/>
            </a:rPr>
            <a:t>減債基金に積み立てたことによる増額。</a:t>
          </a:r>
          <a:endParaRPr lang="ja-JP" altLang="ja-JP" sz="1400">
            <a:solidFill>
              <a:schemeClr val="tx1">
                <a:lumMod val="95000"/>
                <a:lumOff val="5000"/>
              </a:schemeClr>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lumMod val="95000"/>
                  <a:lumOff val="5000"/>
                </a:schemeClr>
              </a:solidFill>
              <a:effectLst/>
              <a:latin typeface="+mn-lt"/>
              <a:ea typeface="+mn-ea"/>
              <a:cs typeface="+mn-cs"/>
            </a:rPr>
            <a:t>・庁舎整備事業など大型施設整備の財源として多額の合併特例事業債を発行したことから、減少傾向であるものの公債費はしばらく高止まりすることが予想され、これに備えて積立てを行ってきた。今後</a:t>
          </a:r>
          <a:r>
            <a:rPr kumimoji="1" lang="ja-JP" altLang="en-US" sz="1100" b="0" i="0" baseline="0">
              <a:solidFill>
                <a:schemeClr val="tx1">
                  <a:lumMod val="95000"/>
                  <a:lumOff val="5000"/>
                </a:schemeClr>
              </a:solidFill>
              <a:effectLst/>
              <a:latin typeface="+mn-lt"/>
              <a:ea typeface="+mn-ea"/>
              <a:cs typeface="+mn-cs"/>
            </a:rPr>
            <a:t>については</a:t>
          </a:r>
          <a:r>
            <a:rPr kumimoji="1" lang="ja-JP" altLang="ja-JP" sz="1100" b="0" i="0" baseline="0">
              <a:solidFill>
                <a:schemeClr val="tx1">
                  <a:lumMod val="95000"/>
                  <a:lumOff val="5000"/>
                </a:schemeClr>
              </a:solidFill>
              <a:effectLst/>
              <a:latin typeface="+mn-lt"/>
              <a:ea typeface="+mn-ea"/>
              <a:cs typeface="+mn-cs"/>
            </a:rPr>
            <a:t>公債費の財政負担を考慮し、「減債基金」の有効活用を図っていく。</a:t>
          </a:r>
          <a:endParaRPr lang="ja-JP" altLang="ja-JP" sz="1400">
            <a:solidFill>
              <a:schemeClr val="tx1">
                <a:lumMod val="95000"/>
                <a:lumOff val="5000"/>
              </a:schemeClr>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topLeftCell="A8" zoomScale="70" zoomScaleNormal="7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44769191</v>
      </c>
      <c r="BO4" s="358"/>
      <c r="BP4" s="358"/>
      <c r="BQ4" s="358"/>
      <c r="BR4" s="358"/>
      <c r="BS4" s="358"/>
      <c r="BT4" s="358"/>
      <c r="BU4" s="359"/>
      <c r="BV4" s="357">
        <v>44485352</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4.5</v>
      </c>
      <c r="CU4" s="364"/>
      <c r="CV4" s="364"/>
      <c r="CW4" s="364"/>
      <c r="CX4" s="364"/>
      <c r="CY4" s="364"/>
      <c r="CZ4" s="364"/>
      <c r="DA4" s="365"/>
      <c r="DB4" s="363">
        <v>7.6</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43219130</v>
      </c>
      <c r="BO5" s="395"/>
      <c r="BP5" s="395"/>
      <c r="BQ5" s="395"/>
      <c r="BR5" s="395"/>
      <c r="BS5" s="395"/>
      <c r="BT5" s="395"/>
      <c r="BU5" s="396"/>
      <c r="BV5" s="394">
        <v>42406364</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98.6</v>
      </c>
      <c r="CU5" s="392"/>
      <c r="CV5" s="392"/>
      <c r="CW5" s="392"/>
      <c r="CX5" s="392"/>
      <c r="CY5" s="392"/>
      <c r="CZ5" s="392"/>
      <c r="DA5" s="393"/>
      <c r="DB5" s="391">
        <v>97.3</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1550061</v>
      </c>
      <c r="BO6" s="395"/>
      <c r="BP6" s="395"/>
      <c r="BQ6" s="395"/>
      <c r="BR6" s="395"/>
      <c r="BS6" s="395"/>
      <c r="BT6" s="395"/>
      <c r="BU6" s="396"/>
      <c r="BV6" s="394">
        <v>2078988</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98.6</v>
      </c>
      <c r="CU6" s="432"/>
      <c r="CV6" s="432"/>
      <c r="CW6" s="432"/>
      <c r="CX6" s="432"/>
      <c r="CY6" s="432"/>
      <c r="CZ6" s="432"/>
      <c r="DA6" s="433"/>
      <c r="DB6" s="431">
        <v>97.3</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397417</v>
      </c>
      <c r="BO7" s="395"/>
      <c r="BP7" s="395"/>
      <c r="BQ7" s="395"/>
      <c r="BR7" s="395"/>
      <c r="BS7" s="395"/>
      <c r="BT7" s="395"/>
      <c r="BU7" s="396"/>
      <c r="BV7" s="394">
        <v>157948</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25626437</v>
      </c>
      <c r="CU7" s="395"/>
      <c r="CV7" s="395"/>
      <c r="CW7" s="395"/>
      <c r="CX7" s="395"/>
      <c r="CY7" s="395"/>
      <c r="CZ7" s="395"/>
      <c r="DA7" s="396"/>
      <c r="DB7" s="394">
        <v>25348147</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1152644</v>
      </c>
      <c r="BO8" s="395"/>
      <c r="BP8" s="395"/>
      <c r="BQ8" s="395"/>
      <c r="BR8" s="395"/>
      <c r="BS8" s="395"/>
      <c r="BT8" s="395"/>
      <c r="BU8" s="396"/>
      <c r="BV8" s="394">
        <v>1921040</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0.55000000000000004</v>
      </c>
      <c r="CU8" s="435"/>
      <c r="CV8" s="435"/>
      <c r="CW8" s="435"/>
      <c r="CX8" s="435"/>
      <c r="CY8" s="435"/>
      <c r="CZ8" s="435"/>
      <c r="DA8" s="436"/>
      <c r="DB8" s="434">
        <v>0.56000000000000005</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77661</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-768396</v>
      </c>
      <c r="BO9" s="395"/>
      <c r="BP9" s="395"/>
      <c r="BQ9" s="395"/>
      <c r="BR9" s="395"/>
      <c r="BS9" s="395"/>
      <c r="BT9" s="395"/>
      <c r="BU9" s="396"/>
      <c r="BV9" s="394">
        <v>85166</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18.600000000000001</v>
      </c>
      <c r="CU9" s="392"/>
      <c r="CV9" s="392"/>
      <c r="CW9" s="392"/>
      <c r="CX9" s="392"/>
      <c r="CY9" s="392"/>
      <c r="CZ9" s="392"/>
      <c r="DA9" s="393"/>
      <c r="DB9" s="391">
        <v>18.899999999999999</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112</v>
      </c>
      <c r="M10" s="424"/>
      <c r="N10" s="424"/>
      <c r="O10" s="424"/>
      <c r="P10" s="424"/>
      <c r="Q10" s="425"/>
      <c r="R10" s="445">
        <v>83386</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27</v>
      </c>
      <c r="BO10" s="395"/>
      <c r="BP10" s="395"/>
      <c r="BQ10" s="395"/>
      <c r="BR10" s="395"/>
      <c r="BS10" s="395"/>
      <c r="BT10" s="395"/>
      <c r="BU10" s="396"/>
      <c r="BV10" s="394">
        <v>24</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114</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76413</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130</v>
      </c>
      <c r="N13" s="486"/>
      <c r="O13" s="486"/>
      <c r="P13" s="486"/>
      <c r="Q13" s="487"/>
      <c r="R13" s="478">
        <v>74748</v>
      </c>
      <c r="S13" s="479"/>
      <c r="T13" s="479"/>
      <c r="U13" s="479"/>
      <c r="V13" s="480"/>
      <c r="W13" s="410" t="s">
        <v>131</v>
      </c>
      <c r="X13" s="411"/>
      <c r="Y13" s="411"/>
      <c r="Z13" s="411"/>
      <c r="AA13" s="411"/>
      <c r="AB13" s="401"/>
      <c r="AC13" s="445">
        <v>1959</v>
      </c>
      <c r="AD13" s="446"/>
      <c r="AE13" s="446"/>
      <c r="AF13" s="446"/>
      <c r="AG13" s="488"/>
      <c r="AH13" s="445">
        <v>2169</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-768369</v>
      </c>
      <c r="BO13" s="395"/>
      <c r="BP13" s="395"/>
      <c r="BQ13" s="395"/>
      <c r="BR13" s="395"/>
      <c r="BS13" s="395"/>
      <c r="BT13" s="395"/>
      <c r="BU13" s="396"/>
      <c r="BV13" s="394">
        <v>85190</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7.8</v>
      </c>
      <c r="CU13" s="392"/>
      <c r="CV13" s="392"/>
      <c r="CW13" s="392"/>
      <c r="CX13" s="392"/>
      <c r="CY13" s="392"/>
      <c r="CZ13" s="392"/>
      <c r="DA13" s="393"/>
      <c r="DB13" s="391">
        <v>8.1</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77546</v>
      </c>
      <c r="S14" s="479"/>
      <c r="T14" s="479"/>
      <c r="U14" s="479"/>
      <c r="V14" s="480"/>
      <c r="W14" s="384"/>
      <c r="X14" s="385"/>
      <c r="Y14" s="385"/>
      <c r="Z14" s="385"/>
      <c r="AA14" s="385"/>
      <c r="AB14" s="374"/>
      <c r="AC14" s="481">
        <v>5.2</v>
      </c>
      <c r="AD14" s="482"/>
      <c r="AE14" s="482"/>
      <c r="AF14" s="482"/>
      <c r="AG14" s="483"/>
      <c r="AH14" s="481">
        <v>5.2</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46.9</v>
      </c>
      <c r="CU14" s="493"/>
      <c r="CV14" s="493"/>
      <c r="CW14" s="493"/>
      <c r="CX14" s="493"/>
      <c r="CY14" s="493"/>
      <c r="CZ14" s="493"/>
      <c r="DA14" s="494"/>
      <c r="DB14" s="492">
        <v>50.6</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130</v>
      </c>
      <c r="N15" s="486"/>
      <c r="O15" s="486"/>
      <c r="P15" s="486"/>
      <c r="Q15" s="487"/>
      <c r="R15" s="478">
        <v>76199</v>
      </c>
      <c r="S15" s="479"/>
      <c r="T15" s="479"/>
      <c r="U15" s="479"/>
      <c r="V15" s="480"/>
      <c r="W15" s="410" t="s">
        <v>137</v>
      </c>
      <c r="X15" s="411"/>
      <c r="Y15" s="411"/>
      <c r="Z15" s="411"/>
      <c r="AA15" s="411"/>
      <c r="AB15" s="401"/>
      <c r="AC15" s="445">
        <v>10485</v>
      </c>
      <c r="AD15" s="446"/>
      <c r="AE15" s="446"/>
      <c r="AF15" s="446"/>
      <c r="AG15" s="488"/>
      <c r="AH15" s="445">
        <v>11275</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12157071</v>
      </c>
      <c r="BO15" s="358"/>
      <c r="BP15" s="358"/>
      <c r="BQ15" s="358"/>
      <c r="BR15" s="358"/>
      <c r="BS15" s="358"/>
      <c r="BT15" s="358"/>
      <c r="BU15" s="359"/>
      <c r="BV15" s="357">
        <v>11982437</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27.7</v>
      </c>
      <c r="AD16" s="482"/>
      <c r="AE16" s="482"/>
      <c r="AF16" s="482"/>
      <c r="AG16" s="483"/>
      <c r="AH16" s="481">
        <v>27.2</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22209763</v>
      </c>
      <c r="BO16" s="395"/>
      <c r="BP16" s="395"/>
      <c r="BQ16" s="395"/>
      <c r="BR16" s="395"/>
      <c r="BS16" s="395"/>
      <c r="BT16" s="395"/>
      <c r="BU16" s="396"/>
      <c r="BV16" s="394">
        <v>21691088</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25431</v>
      </c>
      <c r="AD17" s="446"/>
      <c r="AE17" s="446"/>
      <c r="AF17" s="446"/>
      <c r="AG17" s="488"/>
      <c r="AH17" s="445">
        <v>27936</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15369401</v>
      </c>
      <c r="BO17" s="395"/>
      <c r="BP17" s="395"/>
      <c r="BQ17" s="395"/>
      <c r="BR17" s="395"/>
      <c r="BS17" s="395"/>
      <c r="BT17" s="395"/>
      <c r="BU17" s="396"/>
      <c r="BV17" s="394">
        <v>15167031</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1449.83</v>
      </c>
      <c r="M18" s="518"/>
      <c r="N18" s="518"/>
      <c r="O18" s="518"/>
      <c r="P18" s="518"/>
      <c r="Q18" s="518"/>
      <c r="R18" s="519"/>
      <c r="S18" s="519"/>
      <c r="T18" s="519"/>
      <c r="U18" s="519"/>
      <c r="V18" s="520"/>
      <c r="W18" s="412"/>
      <c r="X18" s="413"/>
      <c r="Y18" s="413"/>
      <c r="Z18" s="413"/>
      <c r="AA18" s="413"/>
      <c r="AB18" s="404"/>
      <c r="AC18" s="521">
        <v>67.099999999999994</v>
      </c>
      <c r="AD18" s="522"/>
      <c r="AE18" s="522"/>
      <c r="AF18" s="522"/>
      <c r="AG18" s="523"/>
      <c r="AH18" s="521">
        <v>67.5</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25769667</v>
      </c>
      <c r="BO18" s="395"/>
      <c r="BP18" s="395"/>
      <c r="BQ18" s="395"/>
      <c r="BR18" s="395"/>
      <c r="BS18" s="395"/>
      <c r="BT18" s="395"/>
      <c r="BU18" s="396"/>
      <c r="BV18" s="394">
        <v>24974900</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54</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31369244</v>
      </c>
      <c r="BO19" s="395"/>
      <c r="BP19" s="395"/>
      <c r="BQ19" s="395"/>
      <c r="BR19" s="395"/>
      <c r="BS19" s="395"/>
      <c r="BT19" s="395"/>
      <c r="BU19" s="396"/>
      <c r="BV19" s="394">
        <v>31142979</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32308</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47591635</v>
      </c>
      <c r="BO22" s="358"/>
      <c r="BP22" s="358"/>
      <c r="BQ22" s="358"/>
      <c r="BR22" s="358"/>
      <c r="BS22" s="358"/>
      <c r="BT22" s="358"/>
      <c r="BU22" s="359"/>
      <c r="BV22" s="357">
        <v>51789674</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31923951</v>
      </c>
      <c r="BO23" s="395"/>
      <c r="BP23" s="395"/>
      <c r="BQ23" s="395"/>
      <c r="BR23" s="395"/>
      <c r="BS23" s="395"/>
      <c r="BT23" s="395"/>
      <c r="BU23" s="396"/>
      <c r="BV23" s="394">
        <v>34114325</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8640</v>
      </c>
      <c r="R24" s="446"/>
      <c r="S24" s="446"/>
      <c r="T24" s="446"/>
      <c r="U24" s="446"/>
      <c r="V24" s="488"/>
      <c r="W24" s="540"/>
      <c r="X24" s="541"/>
      <c r="Y24" s="542"/>
      <c r="Z24" s="444" t="s">
        <v>162</v>
      </c>
      <c r="AA24" s="424"/>
      <c r="AB24" s="424"/>
      <c r="AC24" s="424"/>
      <c r="AD24" s="424"/>
      <c r="AE24" s="424"/>
      <c r="AF24" s="424"/>
      <c r="AG24" s="425"/>
      <c r="AH24" s="445">
        <v>853</v>
      </c>
      <c r="AI24" s="446"/>
      <c r="AJ24" s="446"/>
      <c r="AK24" s="446"/>
      <c r="AL24" s="488"/>
      <c r="AM24" s="445">
        <v>2749219</v>
      </c>
      <c r="AN24" s="446"/>
      <c r="AO24" s="446"/>
      <c r="AP24" s="446"/>
      <c r="AQ24" s="446"/>
      <c r="AR24" s="488"/>
      <c r="AS24" s="445">
        <v>3223</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31388254</v>
      </c>
      <c r="BO24" s="395"/>
      <c r="BP24" s="395"/>
      <c r="BQ24" s="395"/>
      <c r="BR24" s="395"/>
      <c r="BS24" s="395"/>
      <c r="BT24" s="395"/>
      <c r="BU24" s="396"/>
      <c r="BV24" s="394">
        <v>33822770</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1</v>
      </c>
      <c r="M25" s="446"/>
      <c r="N25" s="446"/>
      <c r="O25" s="446"/>
      <c r="P25" s="488"/>
      <c r="Q25" s="445">
        <v>7220</v>
      </c>
      <c r="R25" s="446"/>
      <c r="S25" s="446"/>
      <c r="T25" s="446"/>
      <c r="U25" s="446"/>
      <c r="V25" s="488"/>
      <c r="W25" s="540"/>
      <c r="X25" s="541"/>
      <c r="Y25" s="542"/>
      <c r="Z25" s="444" t="s">
        <v>165</v>
      </c>
      <c r="AA25" s="424"/>
      <c r="AB25" s="424"/>
      <c r="AC25" s="424"/>
      <c r="AD25" s="424"/>
      <c r="AE25" s="424"/>
      <c r="AF25" s="424"/>
      <c r="AG25" s="425"/>
      <c r="AH25" s="445">
        <v>184</v>
      </c>
      <c r="AI25" s="446"/>
      <c r="AJ25" s="446"/>
      <c r="AK25" s="446"/>
      <c r="AL25" s="488"/>
      <c r="AM25" s="445">
        <v>560832</v>
      </c>
      <c r="AN25" s="446"/>
      <c r="AO25" s="446"/>
      <c r="AP25" s="446"/>
      <c r="AQ25" s="446"/>
      <c r="AR25" s="488"/>
      <c r="AS25" s="445">
        <v>3048</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11608122</v>
      </c>
      <c r="BO25" s="358"/>
      <c r="BP25" s="358"/>
      <c r="BQ25" s="358"/>
      <c r="BR25" s="358"/>
      <c r="BS25" s="358"/>
      <c r="BT25" s="358"/>
      <c r="BU25" s="359"/>
      <c r="BV25" s="357">
        <v>7213288</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6412</v>
      </c>
      <c r="R26" s="446"/>
      <c r="S26" s="446"/>
      <c r="T26" s="446"/>
      <c r="U26" s="446"/>
      <c r="V26" s="488"/>
      <c r="W26" s="540"/>
      <c r="X26" s="541"/>
      <c r="Y26" s="542"/>
      <c r="Z26" s="444" t="s">
        <v>168</v>
      </c>
      <c r="AA26" s="546"/>
      <c r="AB26" s="546"/>
      <c r="AC26" s="546"/>
      <c r="AD26" s="546"/>
      <c r="AE26" s="546"/>
      <c r="AF26" s="546"/>
      <c r="AG26" s="547"/>
      <c r="AH26" s="445">
        <v>10</v>
      </c>
      <c r="AI26" s="446"/>
      <c r="AJ26" s="446"/>
      <c r="AK26" s="446"/>
      <c r="AL26" s="488"/>
      <c r="AM26" s="445">
        <v>29450</v>
      </c>
      <c r="AN26" s="446"/>
      <c r="AO26" s="446"/>
      <c r="AP26" s="446"/>
      <c r="AQ26" s="446"/>
      <c r="AR26" s="488"/>
      <c r="AS26" s="445">
        <v>2945</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4900</v>
      </c>
      <c r="R27" s="446"/>
      <c r="S27" s="446"/>
      <c r="T27" s="446"/>
      <c r="U27" s="446"/>
      <c r="V27" s="488"/>
      <c r="W27" s="540"/>
      <c r="X27" s="541"/>
      <c r="Y27" s="542"/>
      <c r="Z27" s="444" t="s">
        <v>171</v>
      </c>
      <c r="AA27" s="424"/>
      <c r="AB27" s="424"/>
      <c r="AC27" s="424"/>
      <c r="AD27" s="424"/>
      <c r="AE27" s="424"/>
      <c r="AF27" s="424"/>
      <c r="AG27" s="425"/>
      <c r="AH27" s="445">
        <v>9</v>
      </c>
      <c r="AI27" s="446"/>
      <c r="AJ27" s="446"/>
      <c r="AK27" s="446"/>
      <c r="AL27" s="488"/>
      <c r="AM27" s="445">
        <v>34794</v>
      </c>
      <c r="AN27" s="446"/>
      <c r="AO27" s="446"/>
      <c r="AP27" s="446"/>
      <c r="AQ27" s="446"/>
      <c r="AR27" s="488"/>
      <c r="AS27" s="445">
        <v>3866</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303546</v>
      </c>
      <c r="BO27" s="514"/>
      <c r="BP27" s="514"/>
      <c r="BQ27" s="514"/>
      <c r="BR27" s="514"/>
      <c r="BS27" s="514"/>
      <c r="BT27" s="514"/>
      <c r="BU27" s="515"/>
      <c r="BV27" s="513">
        <v>303518</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4100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2648300</v>
      </c>
      <c r="BO28" s="358"/>
      <c r="BP28" s="358"/>
      <c r="BQ28" s="358"/>
      <c r="BR28" s="358"/>
      <c r="BS28" s="358"/>
      <c r="BT28" s="358"/>
      <c r="BU28" s="359"/>
      <c r="BV28" s="357">
        <v>2648273</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22</v>
      </c>
      <c r="M29" s="446"/>
      <c r="N29" s="446"/>
      <c r="O29" s="446"/>
      <c r="P29" s="488"/>
      <c r="Q29" s="445">
        <v>3800</v>
      </c>
      <c r="R29" s="446"/>
      <c r="S29" s="446"/>
      <c r="T29" s="446"/>
      <c r="U29" s="446"/>
      <c r="V29" s="488"/>
      <c r="W29" s="543"/>
      <c r="X29" s="544"/>
      <c r="Y29" s="545"/>
      <c r="Z29" s="444" t="s">
        <v>177</v>
      </c>
      <c r="AA29" s="424"/>
      <c r="AB29" s="424"/>
      <c r="AC29" s="424"/>
      <c r="AD29" s="424"/>
      <c r="AE29" s="424"/>
      <c r="AF29" s="424"/>
      <c r="AG29" s="425"/>
      <c r="AH29" s="445">
        <v>862</v>
      </c>
      <c r="AI29" s="446"/>
      <c r="AJ29" s="446"/>
      <c r="AK29" s="446"/>
      <c r="AL29" s="488"/>
      <c r="AM29" s="445">
        <v>2784013</v>
      </c>
      <c r="AN29" s="446"/>
      <c r="AO29" s="446"/>
      <c r="AP29" s="446"/>
      <c r="AQ29" s="446"/>
      <c r="AR29" s="488"/>
      <c r="AS29" s="445">
        <v>3230</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1102738</v>
      </c>
      <c r="BO29" s="395"/>
      <c r="BP29" s="395"/>
      <c r="BQ29" s="395"/>
      <c r="BR29" s="395"/>
      <c r="BS29" s="395"/>
      <c r="BT29" s="395"/>
      <c r="BU29" s="396"/>
      <c r="BV29" s="394">
        <v>969935</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97.4</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4933637</v>
      </c>
      <c r="BO30" s="514"/>
      <c r="BP30" s="514"/>
      <c r="BQ30" s="514"/>
      <c r="BR30" s="514"/>
      <c r="BS30" s="514"/>
      <c r="BT30" s="514"/>
      <c r="BU30" s="515"/>
      <c r="BV30" s="513">
        <v>4785211</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4</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7</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f>IF(BG34="","",MAX(C34:D43,U34:V43,AM34:AN43)+1)</f>
        <v>9</v>
      </c>
      <c r="BF34" s="584"/>
      <c r="BG34" s="585" t="str">
        <f>IF('各会計、関係団体の財政状況及び健全化判断比率'!B33="","",'各会計、関係団体の財政状況及び健全化判断比率'!B33)</f>
        <v>温泉事業特別会計</v>
      </c>
      <c r="BH34" s="585"/>
      <c r="BI34" s="585"/>
      <c r="BJ34" s="585"/>
      <c r="BK34" s="585"/>
      <c r="BL34" s="585"/>
      <c r="BM34" s="585"/>
      <c r="BN34" s="585"/>
      <c r="BO34" s="585"/>
      <c r="BP34" s="585"/>
      <c r="BQ34" s="585"/>
      <c r="BR34" s="585"/>
      <c r="BS34" s="585"/>
      <c r="BT34" s="585"/>
      <c r="BU34" s="585"/>
      <c r="BV34" s="175"/>
      <c r="BW34" s="584">
        <f>IF(BY34="","",MAX(C34:D43,U34:V43,AM34:AN43,BE34:BF43)+1)</f>
        <v>11</v>
      </c>
      <c r="BX34" s="584"/>
      <c r="BY34" s="585" t="str">
        <f>IF('各会計、関係団体の財政状況及び健全化判断比率'!B68="","",'各会計、関係団体の財政状況及び健全化判断比率'!B68)</f>
        <v>栃木県市町村総合事務組合(一般会計）</v>
      </c>
      <c r="BZ34" s="585"/>
      <c r="CA34" s="585"/>
      <c r="CB34" s="585"/>
      <c r="CC34" s="585"/>
      <c r="CD34" s="585"/>
      <c r="CE34" s="585"/>
      <c r="CF34" s="585"/>
      <c r="CG34" s="585"/>
      <c r="CH34" s="585"/>
      <c r="CI34" s="585"/>
      <c r="CJ34" s="585"/>
      <c r="CK34" s="585"/>
      <c r="CL34" s="585"/>
      <c r="CM34" s="585"/>
      <c r="CN34" s="175"/>
      <c r="CO34" s="584">
        <f>IF(CQ34="","",MAX(C34:D43,U34:V43,AM34:AN43,BE34:BF43,BW34:BX43)+1)</f>
        <v>15</v>
      </c>
      <c r="CP34" s="584"/>
      <c r="CQ34" s="585" t="str">
        <f>IF('各会計、関係団体の財政状況及び健全化判断比率'!BS7="","",'各会計、関係団体の財政状況及び健全化判断比率'!BS7)</f>
        <v>日光市公共施設振興公社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2">
      <c r="A35" s="175"/>
      <c r="B35" s="202"/>
      <c r="C35" s="584">
        <f>IF(E35="","",C34+1)</f>
        <v>2</v>
      </c>
      <c r="D35" s="584"/>
      <c r="E35" s="585" t="str">
        <f>IF('各会計、関係団体の財政状況及び健全化判断比率'!B8="","",'各会計、関係団体の財政状況及び健全化判断比率'!B8)</f>
        <v>診療所事業特別会計</v>
      </c>
      <c r="F35" s="585"/>
      <c r="G35" s="585"/>
      <c r="H35" s="585"/>
      <c r="I35" s="585"/>
      <c r="J35" s="585"/>
      <c r="K35" s="585"/>
      <c r="L35" s="585"/>
      <c r="M35" s="585"/>
      <c r="N35" s="585"/>
      <c r="O35" s="585"/>
      <c r="P35" s="585"/>
      <c r="Q35" s="585"/>
      <c r="R35" s="585"/>
      <c r="S35" s="585"/>
      <c r="T35" s="175"/>
      <c r="U35" s="584">
        <f>IF(W35="","",U34+1)</f>
        <v>5</v>
      </c>
      <c r="V35" s="584"/>
      <c r="W35" s="585" t="str">
        <f>IF('各会計、関係団体の財政状況及び健全化判断比率'!B29="","",'各会計、関係団体の財政状況及び健全化判断比率'!B29)</f>
        <v>介護保険事業特別会計</v>
      </c>
      <c r="X35" s="585"/>
      <c r="Y35" s="585"/>
      <c r="Z35" s="585"/>
      <c r="AA35" s="585"/>
      <c r="AB35" s="585"/>
      <c r="AC35" s="585"/>
      <c r="AD35" s="585"/>
      <c r="AE35" s="585"/>
      <c r="AF35" s="585"/>
      <c r="AG35" s="585"/>
      <c r="AH35" s="585"/>
      <c r="AI35" s="585"/>
      <c r="AJ35" s="585"/>
      <c r="AK35" s="585"/>
      <c r="AL35" s="175"/>
      <c r="AM35" s="584">
        <f t="shared" ref="AM35:AM43" si="0">IF(AO35="","",AM34+1)</f>
        <v>8</v>
      </c>
      <c r="AN35" s="584"/>
      <c r="AO35" s="585" t="str">
        <f>IF('各会計、関係団体の財政状況及び健全化判断比率'!B32="","",'各会計、関係団体の財政状況及び健全化判断比率'!B32)</f>
        <v>下水道事業会計</v>
      </c>
      <c r="AP35" s="585"/>
      <c r="AQ35" s="585"/>
      <c r="AR35" s="585"/>
      <c r="AS35" s="585"/>
      <c r="AT35" s="585"/>
      <c r="AU35" s="585"/>
      <c r="AV35" s="585"/>
      <c r="AW35" s="585"/>
      <c r="AX35" s="585"/>
      <c r="AY35" s="585"/>
      <c r="AZ35" s="585"/>
      <c r="BA35" s="585"/>
      <c r="BB35" s="585"/>
      <c r="BC35" s="585"/>
      <c r="BD35" s="175"/>
      <c r="BE35" s="584">
        <f t="shared" ref="BE35:BE43" si="1">IF(BG35="","",BE34+1)</f>
        <v>10</v>
      </c>
      <c r="BF35" s="584"/>
      <c r="BG35" s="585" t="str">
        <f>IF('各会計、関係団体の財政状況及び健全化判断比率'!B34="","",'各会計、関係団体の財政状況及び健全化判断比率'!B34)</f>
        <v>銅山観光事業特別会計</v>
      </c>
      <c r="BH35" s="585"/>
      <c r="BI35" s="585"/>
      <c r="BJ35" s="585"/>
      <c r="BK35" s="585"/>
      <c r="BL35" s="585"/>
      <c r="BM35" s="585"/>
      <c r="BN35" s="585"/>
      <c r="BO35" s="585"/>
      <c r="BP35" s="585"/>
      <c r="BQ35" s="585"/>
      <c r="BR35" s="585"/>
      <c r="BS35" s="585"/>
      <c r="BT35" s="585"/>
      <c r="BU35" s="585"/>
      <c r="BV35" s="175"/>
      <c r="BW35" s="584">
        <f t="shared" ref="BW35:BW43" si="2">IF(BY35="","",BW34+1)</f>
        <v>12</v>
      </c>
      <c r="BX35" s="584"/>
      <c r="BY35" s="585" t="str">
        <f>IF('各会計、関係団体の財政状況及び健全化判断比率'!B69="","",'各会計、関係団体の財政状況及び健全化判断比率'!B69)</f>
        <v>栃木県市町村総合事務組合(特別会計）</v>
      </c>
      <c r="BZ35" s="585"/>
      <c r="CA35" s="585"/>
      <c r="CB35" s="585"/>
      <c r="CC35" s="585"/>
      <c r="CD35" s="585"/>
      <c r="CE35" s="585"/>
      <c r="CF35" s="585"/>
      <c r="CG35" s="585"/>
      <c r="CH35" s="585"/>
      <c r="CI35" s="585"/>
      <c r="CJ35" s="585"/>
      <c r="CK35" s="585"/>
      <c r="CL35" s="585"/>
      <c r="CM35" s="585"/>
      <c r="CN35" s="175"/>
      <c r="CO35" s="584">
        <f t="shared" ref="CO35:CO43" si="3">IF(CQ35="","",CO34+1)</f>
        <v>16</v>
      </c>
      <c r="CP35" s="584"/>
      <c r="CQ35" s="585" t="str">
        <f>IF('各会計、関係団体の財政状況及び健全化判断比率'!BS8="","",'各会計、関係団体の財政状況及び健全化判断比率'!BS8)</f>
        <v>日光市農業公社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f>IF(E36="","",C35+1)</f>
        <v>3</v>
      </c>
      <c r="D36" s="584"/>
      <c r="E36" s="585" t="str">
        <f>IF('各会計、関係団体の財政状況及び健全化判断比率'!B9="","",'各会計、関係団体の財政状況及び健全化判断比率'!B9)</f>
        <v>公共用地先行取得事業特別会計</v>
      </c>
      <c r="F36" s="585"/>
      <c r="G36" s="585"/>
      <c r="H36" s="585"/>
      <c r="I36" s="585"/>
      <c r="J36" s="585"/>
      <c r="K36" s="585"/>
      <c r="L36" s="585"/>
      <c r="M36" s="585"/>
      <c r="N36" s="585"/>
      <c r="O36" s="585"/>
      <c r="P36" s="585"/>
      <c r="Q36" s="585"/>
      <c r="R36" s="585"/>
      <c r="S36" s="585"/>
      <c r="T36" s="175"/>
      <c r="U36" s="584">
        <f t="shared" ref="U36:U43" si="4">IF(W36="","",U35+1)</f>
        <v>6</v>
      </c>
      <c r="V36" s="584"/>
      <c r="W36" s="585" t="str">
        <f>IF('各会計、関係団体の財政状況及び健全化判断比率'!B30="","",'各会計、関係団体の財政状況及び健全化判断比率'!B30)</f>
        <v>後期高齢者医療事業特別会計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13</v>
      </c>
      <c r="BX36" s="584"/>
      <c r="BY36" s="585" t="str">
        <f>IF('各会計、関係団体の財政状況及び健全化判断比率'!B70="","",'各会計、関係団体の財政状況及び健全化判断比率'!B70)</f>
        <v>栃木県後期高齢者医療広域連合(一般会計）</v>
      </c>
      <c r="BZ36" s="585"/>
      <c r="CA36" s="585"/>
      <c r="CB36" s="585"/>
      <c r="CC36" s="585"/>
      <c r="CD36" s="585"/>
      <c r="CE36" s="585"/>
      <c r="CF36" s="585"/>
      <c r="CG36" s="585"/>
      <c r="CH36" s="585"/>
      <c r="CI36" s="585"/>
      <c r="CJ36" s="585"/>
      <c r="CK36" s="585"/>
      <c r="CL36" s="585"/>
      <c r="CM36" s="585"/>
      <c r="CN36" s="175"/>
      <c r="CO36" s="584">
        <f t="shared" si="3"/>
        <v>17</v>
      </c>
      <c r="CP36" s="584"/>
      <c r="CQ36" s="585" t="str">
        <f>IF('各会計、関係団体の財政状況及び健全化判断比率'!BS9="","",'各会計、関係団体の財政状況及び健全化判断比率'!BS9)</f>
        <v>オアシス今市</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14</v>
      </c>
      <c r="BX37" s="584"/>
      <c r="BY37" s="585" t="str">
        <f>IF('各会計、関係団体の財政状況及び健全化判断比率'!B71="","",'各会計、関係団体の財政状況及び健全化判断比率'!B71)</f>
        <v>栃木県後期高齢者医療広域連合（後期高齢者医療特別会計）</v>
      </c>
      <c r="BZ37" s="585"/>
      <c r="CA37" s="585"/>
      <c r="CB37" s="585"/>
      <c r="CC37" s="585"/>
      <c r="CD37" s="585"/>
      <c r="CE37" s="585"/>
      <c r="CF37" s="585"/>
      <c r="CG37" s="585"/>
      <c r="CH37" s="585"/>
      <c r="CI37" s="585"/>
      <c r="CJ37" s="585"/>
      <c r="CK37" s="585"/>
      <c r="CL37" s="585"/>
      <c r="CM37" s="585"/>
      <c r="CN37" s="175"/>
      <c r="CO37" s="584">
        <f t="shared" si="3"/>
        <v>18</v>
      </c>
      <c r="CP37" s="584"/>
      <c r="CQ37" s="585" t="str">
        <f>IF('各会計、関係団体の財政状況及び健全化判断比率'!BS10="","",'各会計、関係団体の財政状況及び健全化判断比率'!BS10)</f>
        <v>小杉放菴記念日光美術館</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t="str">
        <f t="shared" si="2"/>
        <v/>
      </c>
      <c r="BX38" s="584"/>
      <c r="BY38" s="585" t="str">
        <f>IF('各会計、関係団体の財政状況及び健全化判断比率'!B72="","",'各会計、関係団体の財政状況及び健全化判断比率'!B72)</f>
        <v/>
      </c>
      <c r="BZ38" s="585"/>
      <c r="CA38" s="585"/>
      <c r="CB38" s="585"/>
      <c r="CC38" s="585"/>
      <c r="CD38" s="585"/>
      <c r="CE38" s="585"/>
      <c r="CF38" s="585"/>
      <c r="CG38" s="585"/>
      <c r="CH38" s="585"/>
      <c r="CI38" s="585"/>
      <c r="CJ38" s="585"/>
      <c r="CK38" s="585"/>
      <c r="CL38" s="585"/>
      <c r="CM38" s="585"/>
      <c r="CN38" s="175"/>
      <c r="CO38" s="584">
        <f t="shared" si="3"/>
        <v>19</v>
      </c>
      <c r="CP38" s="584"/>
      <c r="CQ38" s="585" t="str">
        <f>IF('各会計、関係団体の財政状況及び健全化判断比率'!BS11="","",'各会計、関係団体の財政状況及び健全化判断比率'!BS11)</f>
        <v>鬼怒川・川治温泉観光開発</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dhAK8rckIgiaTIMGflyhaW+ye3Uqi2KJbUGJdw0pFEBMTuejS8JX9suFx4D3MaE/pWoEppvsZD+VQbcaIvK3AA==" saltValue="SXZD9+IHgqcuPiT3fJ7lE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13427565</v>
      </c>
      <c r="S5" s="600"/>
      <c r="T5" s="600"/>
      <c r="U5" s="600"/>
      <c r="V5" s="600"/>
      <c r="W5" s="600"/>
      <c r="X5" s="600"/>
      <c r="Y5" s="601"/>
      <c r="Z5" s="602">
        <v>30</v>
      </c>
      <c r="AA5" s="602"/>
      <c r="AB5" s="602"/>
      <c r="AC5" s="602"/>
      <c r="AD5" s="603">
        <v>12983627</v>
      </c>
      <c r="AE5" s="603"/>
      <c r="AF5" s="603"/>
      <c r="AG5" s="603"/>
      <c r="AH5" s="603"/>
      <c r="AI5" s="603"/>
      <c r="AJ5" s="603"/>
      <c r="AK5" s="603"/>
      <c r="AL5" s="604">
        <v>49.7</v>
      </c>
      <c r="AM5" s="605"/>
      <c r="AN5" s="605"/>
      <c r="AO5" s="606"/>
      <c r="AP5" s="596" t="s">
        <v>216</v>
      </c>
      <c r="AQ5" s="597"/>
      <c r="AR5" s="597"/>
      <c r="AS5" s="597"/>
      <c r="AT5" s="597"/>
      <c r="AU5" s="597"/>
      <c r="AV5" s="597"/>
      <c r="AW5" s="597"/>
      <c r="AX5" s="597"/>
      <c r="AY5" s="597"/>
      <c r="AZ5" s="597"/>
      <c r="BA5" s="597"/>
      <c r="BB5" s="597"/>
      <c r="BC5" s="597"/>
      <c r="BD5" s="597"/>
      <c r="BE5" s="597"/>
      <c r="BF5" s="598"/>
      <c r="BG5" s="610">
        <v>12650688</v>
      </c>
      <c r="BH5" s="611"/>
      <c r="BI5" s="611"/>
      <c r="BJ5" s="611"/>
      <c r="BK5" s="611"/>
      <c r="BL5" s="611"/>
      <c r="BM5" s="611"/>
      <c r="BN5" s="612"/>
      <c r="BO5" s="613">
        <v>94.2</v>
      </c>
      <c r="BP5" s="613"/>
      <c r="BQ5" s="613"/>
      <c r="BR5" s="613"/>
      <c r="BS5" s="614">
        <v>189895</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526948</v>
      </c>
      <c r="S6" s="611"/>
      <c r="T6" s="611"/>
      <c r="U6" s="611"/>
      <c r="V6" s="611"/>
      <c r="W6" s="611"/>
      <c r="X6" s="611"/>
      <c r="Y6" s="612"/>
      <c r="Z6" s="613">
        <v>1.2</v>
      </c>
      <c r="AA6" s="613"/>
      <c r="AB6" s="613"/>
      <c r="AC6" s="613"/>
      <c r="AD6" s="614">
        <v>526948</v>
      </c>
      <c r="AE6" s="614"/>
      <c r="AF6" s="614"/>
      <c r="AG6" s="614"/>
      <c r="AH6" s="614"/>
      <c r="AI6" s="614"/>
      <c r="AJ6" s="614"/>
      <c r="AK6" s="614"/>
      <c r="AL6" s="615">
        <v>2</v>
      </c>
      <c r="AM6" s="616"/>
      <c r="AN6" s="616"/>
      <c r="AO6" s="617"/>
      <c r="AP6" s="607" t="s">
        <v>221</v>
      </c>
      <c r="AQ6" s="608"/>
      <c r="AR6" s="608"/>
      <c r="AS6" s="608"/>
      <c r="AT6" s="608"/>
      <c r="AU6" s="608"/>
      <c r="AV6" s="608"/>
      <c r="AW6" s="608"/>
      <c r="AX6" s="608"/>
      <c r="AY6" s="608"/>
      <c r="AZ6" s="608"/>
      <c r="BA6" s="608"/>
      <c r="BB6" s="608"/>
      <c r="BC6" s="608"/>
      <c r="BD6" s="608"/>
      <c r="BE6" s="608"/>
      <c r="BF6" s="609"/>
      <c r="BG6" s="610">
        <v>12650688</v>
      </c>
      <c r="BH6" s="611"/>
      <c r="BI6" s="611"/>
      <c r="BJ6" s="611"/>
      <c r="BK6" s="611"/>
      <c r="BL6" s="611"/>
      <c r="BM6" s="611"/>
      <c r="BN6" s="612"/>
      <c r="BO6" s="613">
        <v>94.2</v>
      </c>
      <c r="BP6" s="613"/>
      <c r="BQ6" s="613"/>
      <c r="BR6" s="613"/>
      <c r="BS6" s="614">
        <v>189895</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280709</v>
      </c>
      <c r="CS6" s="611"/>
      <c r="CT6" s="611"/>
      <c r="CU6" s="611"/>
      <c r="CV6" s="611"/>
      <c r="CW6" s="611"/>
      <c r="CX6" s="611"/>
      <c r="CY6" s="612"/>
      <c r="CZ6" s="604">
        <v>0.6</v>
      </c>
      <c r="DA6" s="605"/>
      <c r="DB6" s="605"/>
      <c r="DC6" s="621"/>
      <c r="DD6" s="619" t="s">
        <v>122</v>
      </c>
      <c r="DE6" s="611"/>
      <c r="DF6" s="611"/>
      <c r="DG6" s="611"/>
      <c r="DH6" s="611"/>
      <c r="DI6" s="611"/>
      <c r="DJ6" s="611"/>
      <c r="DK6" s="611"/>
      <c r="DL6" s="611"/>
      <c r="DM6" s="611"/>
      <c r="DN6" s="611"/>
      <c r="DO6" s="611"/>
      <c r="DP6" s="612"/>
      <c r="DQ6" s="619">
        <v>280709</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2256</v>
      </c>
      <c r="S7" s="611"/>
      <c r="T7" s="611"/>
      <c r="U7" s="611"/>
      <c r="V7" s="611"/>
      <c r="W7" s="611"/>
      <c r="X7" s="611"/>
      <c r="Y7" s="612"/>
      <c r="Z7" s="613">
        <v>0</v>
      </c>
      <c r="AA7" s="613"/>
      <c r="AB7" s="613"/>
      <c r="AC7" s="613"/>
      <c r="AD7" s="614">
        <v>2256</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4453496</v>
      </c>
      <c r="BH7" s="611"/>
      <c r="BI7" s="611"/>
      <c r="BJ7" s="611"/>
      <c r="BK7" s="611"/>
      <c r="BL7" s="611"/>
      <c r="BM7" s="611"/>
      <c r="BN7" s="612"/>
      <c r="BO7" s="613">
        <v>33.200000000000003</v>
      </c>
      <c r="BP7" s="613"/>
      <c r="BQ7" s="613"/>
      <c r="BR7" s="613"/>
      <c r="BS7" s="614">
        <v>189895</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5867815</v>
      </c>
      <c r="CS7" s="611"/>
      <c r="CT7" s="611"/>
      <c r="CU7" s="611"/>
      <c r="CV7" s="611"/>
      <c r="CW7" s="611"/>
      <c r="CX7" s="611"/>
      <c r="CY7" s="612"/>
      <c r="CZ7" s="613">
        <v>13.6</v>
      </c>
      <c r="DA7" s="613"/>
      <c r="DB7" s="613"/>
      <c r="DC7" s="613"/>
      <c r="DD7" s="619">
        <v>80952</v>
      </c>
      <c r="DE7" s="611"/>
      <c r="DF7" s="611"/>
      <c r="DG7" s="611"/>
      <c r="DH7" s="611"/>
      <c r="DI7" s="611"/>
      <c r="DJ7" s="611"/>
      <c r="DK7" s="611"/>
      <c r="DL7" s="611"/>
      <c r="DM7" s="611"/>
      <c r="DN7" s="611"/>
      <c r="DO7" s="611"/>
      <c r="DP7" s="612"/>
      <c r="DQ7" s="619">
        <v>4092250</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52272</v>
      </c>
      <c r="S8" s="611"/>
      <c r="T8" s="611"/>
      <c r="U8" s="611"/>
      <c r="V8" s="611"/>
      <c r="W8" s="611"/>
      <c r="X8" s="611"/>
      <c r="Y8" s="612"/>
      <c r="Z8" s="613">
        <v>0.1</v>
      </c>
      <c r="AA8" s="613"/>
      <c r="AB8" s="613"/>
      <c r="AC8" s="613"/>
      <c r="AD8" s="614">
        <v>52272</v>
      </c>
      <c r="AE8" s="614"/>
      <c r="AF8" s="614"/>
      <c r="AG8" s="614"/>
      <c r="AH8" s="614"/>
      <c r="AI8" s="614"/>
      <c r="AJ8" s="614"/>
      <c r="AK8" s="614"/>
      <c r="AL8" s="615">
        <v>0.2</v>
      </c>
      <c r="AM8" s="616"/>
      <c r="AN8" s="616"/>
      <c r="AO8" s="617"/>
      <c r="AP8" s="607" t="s">
        <v>227</v>
      </c>
      <c r="AQ8" s="608"/>
      <c r="AR8" s="608"/>
      <c r="AS8" s="608"/>
      <c r="AT8" s="608"/>
      <c r="AU8" s="608"/>
      <c r="AV8" s="608"/>
      <c r="AW8" s="608"/>
      <c r="AX8" s="608"/>
      <c r="AY8" s="608"/>
      <c r="AZ8" s="608"/>
      <c r="BA8" s="608"/>
      <c r="BB8" s="608"/>
      <c r="BC8" s="608"/>
      <c r="BD8" s="608"/>
      <c r="BE8" s="608"/>
      <c r="BF8" s="609"/>
      <c r="BG8" s="610">
        <v>147447</v>
      </c>
      <c r="BH8" s="611"/>
      <c r="BI8" s="611"/>
      <c r="BJ8" s="611"/>
      <c r="BK8" s="611"/>
      <c r="BL8" s="611"/>
      <c r="BM8" s="611"/>
      <c r="BN8" s="612"/>
      <c r="BO8" s="613">
        <v>1.1000000000000001</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13861957</v>
      </c>
      <c r="CS8" s="611"/>
      <c r="CT8" s="611"/>
      <c r="CU8" s="611"/>
      <c r="CV8" s="611"/>
      <c r="CW8" s="611"/>
      <c r="CX8" s="611"/>
      <c r="CY8" s="612"/>
      <c r="CZ8" s="613">
        <v>32.1</v>
      </c>
      <c r="DA8" s="613"/>
      <c r="DB8" s="613"/>
      <c r="DC8" s="613"/>
      <c r="DD8" s="619">
        <v>207273</v>
      </c>
      <c r="DE8" s="611"/>
      <c r="DF8" s="611"/>
      <c r="DG8" s="611"/>
      <c r="DH8" s="611"/>
      <c r="DI8" s="611"/>
      <c r="DJ8" s="611"/>
      <c r="DK8" s="611"/>
      <c r="DL8" s="611"/>
      <c r="DM8" s="611"/>
      <c r="DN8" s="611"/>
      <c r="DO8" s="611"/>
      <c r="DP8" s="612"/>
      <c r="DQ8" s="619">
        <v>7632122</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60372</v>
      </c>
      <c r="S9" s="611"/>
      <c r="T9" s="611"/>
      <c r="U9" s="611"/>
      <c r="V9" s="611"/>
      <c r="W9" s="611"/>
      <c r="X9" s="611"/>
      <c r="Y9" s="612"/>
      <c r="Z9" s="613">
        <v>0.1</v>
      </c>
      <c r="AA9" s="613"/>
      <c r="AB9" s="613"/>
      <c r="AC9" s="613"/>
      <c r="AD9" s="614">
        <v>60372</v>
      </c>
      <c r="AE9" s="614"/>
      <c r="AF9" s="614"/>
      <c r="AG9" s="614"/>
      <c r="AH9" s="614"/>
      <c r="AI9" s="614"/>
      <c r="AJ9" s="614"/>
      <c r="AK9" s="614"/>
      <c r="AL9" s="615">
        <v>0.2</v>
      </c>
      <c r="AM9" s="616"/>
      <c r="AN9" s="616"/>
      <c r="AO9" s="617"/>
      <c r="AP9" s="607" t="s">
        <v>230</v>
      </c>
      <c r="AQ9" s="608"/>
      <c r="AR9" s="608"/>
      <c r="AS9" s="608"/>
      <c r="AT9" s="608"/>
      <c r="AU9" s="608"/>
      <c r="AV9" s="608"/>
      <c r="AW9" s="608"/>
      <c r="AX9" s="608"/>
      <c r="AY9" s="608"/>
      <c r="AZ9" s="608"/>
      <c r="BA9" s="608"/>
      <c r="BB9" s="608"/>
      <c r="BC9" s="608"/>
      <c r="BD9" s="608"/>
      <c r="BE9" s="608"/>
      <c r="BF9" s="609"/>
      <c r="BG9" s="610">
        <v>3521710</v>
      </c>
      <c r="BH9" s="611"/>
      <c r="BI9" s="611"/>
      <c r="BJ9" s="611"/>
      <c r="BK9" s="611"/>
      <c r="BL9" s="611"/>
      <c r="BM9" s="611"/>
      <c r="BN9" s="612"/>
      <c r="BO9" s="613">
        <v>26.2</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4434888</v>
      </c>
      <c r="CS9" s="611"/>
      <c r="CT9" s="611"/>
      <c r="CU9" s="611"/>
      <c r="CV9" s="611"/>
      <c r="CW9" s="611"/>
      <c r="CX9" s="611"/>
      <c r="CY9" s="612"/>
      <c r="CZ9" s="613">
        <v>10.3</v>
      </c>
      <c r="DA9" s="613"/>
      <c r="DB9" s="613"/>
      <c r="DC9" s="613"/>
      <c r="DD9" s="619">
        <v>422034</v>
      </c>
      <c r="DE9" s="611"/>
      <c r="DF9" s="611"/>
      <c r="DG9" s="611"/>
      <c r="DH9" s="611"/>
      <c r="DI9" s="611"/>
      <c r="DJ9" s="611"/>
      <c r="DK9" s="611"/>
      <c r="DL9" s="611"/>
      <c r="DM9" s="611"/>
      <c r="DN9" s="611"/>
      <c r="DO9" s="611"/>
      <c r="DP9" s="612"/>
      <c r="DQ9" s="619">
        <v>3002119</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284276</v>
      </c>
      <c r="BH10" s="611"/>
      <c r="BI10" s="611"/>
      <c r="BJ10" s="611"/>
      <c r="BK10" s="611"/>
      <c r="BL10" s="611"/>
      <c r="BM10" s="611"/>
      <c r="BN10" s="612"/>
      <c r="BO10" s="613">
        <v>2.1</v>
      </c>
      <c r="BP10" s="613"/>
      <c r="BQ10" s="613"/>
      <c r="BR10" s="613"/>
      <c r="BS10" s="614">
        <v>47357</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29457</v>
      </c>
      <c r="CS10" s="611"/>
      <c r="CT10" s="611"/>
      <c r="CU10" s="611"/>
      <c r="CV10" s="611"/>
      <c r="CW10" s="611"/>
      <c r="CX10" s="611"/>
      <c r="CY10" s="612"/>
      <c r="CZ10" s="613">
        <v>0.1</v>
      </c>
      <c r="DA10" s="613"/>
      <c r="DB10" s="613"/>
      <c r="DC10" s="613"/>
      <c r="DD10" s="619" t="s">
        <v>122</v>
      </c>
      <c r="DE10" s="611"/>
      <c r="DF10" s="611"/>
      <c r="DG10" s="611"/>
      <c r="DH10" s="611"/>
      <c r="DI10" s="611"/>
      <c r="DJ10" s="611"/>
      <c r="DK10" s="611"/>
      <c r="DL10" s="611"/>
      <c r="DM10" s="611"/>
      <c r="DN10" s="611"/>
      <c r="DO10" s="611"/>
      <c r="DP10" s="612"/>
      <c r="DQ10" s="619">
        <v>29424</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2011163</v>
      </c>
      <c r="S11" s="611"/>
      <c r="T11" s="611"/>
      <c r="U11" s="611"/>
      <c r="V11" s="611"/>
      <c r="W11" s="611"/>
      <c r="X11" s="611"/>
      <c r="Y11" s="612"/>
      <c r="Z11" s="615">
        <v>4.5</v>
      </c>
      <c r="AA11" s="616"/>
      <c r="AB11" s="616"/>
      <c r="AC11" s="622"/>
      <c r="AD11" s="619">
        <v>2011163</v>
      </c>
      <c r="AE11" s="611"/>
      <c r="AF11" s="611"/>
      <c r="AG11" s="611"/>
      <c r="AH11" s="611"/>
      <c r="AI11" s="611"/>
      <c r="AJ11" s="611"/>
      <c r="AK11" s="612"/>
      <c r="AL11" s="615">
        <v>7.7</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500063</v>
      </c>
      <c r="BH11" s="611"/>
      <c r="BI11" s="611"/>
      <c r="BJ11" s="611"/>
      <c r="BK11" s="611"/>
      <c r="BL11" s="611"/>
      <c r="BM11" s="611"/>
      <c r="BN11" s="612"/>
      <c r="BO11" s="613">
        <v>3.7</v>
      </c>
      <c r="BP11" s="613"/>
      <c r="BQ11" s="613"/>
      <c r="BR11" s="613"/>
      <c r="BS11" s="614">
        <v>142538</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1082767</v>
      </c>
      <c r="CS11" s="611"/>
      <c r="CT11" s="611"/>
      <c r="CU11" s="611"/>
      <c r="CV11" s="611"/>
      <c r="CW11" s="611"/>
      <c r="CX11" s="611"/>
      <c r="CY11" s="612"/>
      <c r="CZ11" s="613">
        <v>2.5</v>
      </c>
      <c r="DA11" s="613"/>
      <c r="DB11" s="613"/>
      <c r="DC11" s="613"/>
      <c r="DD11" s="619">
        <v>428598</v>
      </c>
      <c r="DE11" s="611"/>
      <c r="DF11" s="611"/>
      <c r="DG11" s="611"/>
      <c r="DH11" s="611"/>
      <c r="DI11" s="611"/>
      <c r="DJ11" s="611"/>
      <c r="DK11" s="611"/>
      <c r="DL11" s="611"/>
      <c r="DM11" s="611"/>
      <c r="DN11" s="611"/>
      <c r="DO11" s="611"/>
      <c r="DP11" s="612"/>
      <c r="DQ11" s="619">
        <v>565712</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v>72380</v>
      </c>
      <c r="S12" s="611"/>
      <c r="T12" s="611"/>
      <c r="U12" s="611"/>
      <c r="V12" s="611"/>
      <c r="W12" s="611"/>
      <c r="X12" s="611"/>
      <c r="Y12" s="612"/>
      <c r="Z12" s="613">
        <v>0.2</v>
      </c>
      <c r="AA12" s="613"/>
      <c r="AB12" s="613"/>
      <c r="AC12" s="613"/>
      <c r="AD12" s="614">
        <v>72380</v>
      </c>
      <c r="AE12" s="614"/>
      <c r="AF12" s="614"/>
      <c r="AG12" s="614"/>
      <c r="AH12" s="614"/>
      <c r="AI12" s="614"/>
      <c r="AJ12" s="614"/>
      <c r="AK12" s="614"/>
      <c r="AL12" s="615">
        <v>0.3</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7289235</v>
      </c>
      <c r="BH12" s="611"/>
      <c r="BI12" s="611"/>
      <c r="BJ12" s="611"/>
      <c r="BK12" s="611"/>
      <c r="BL12" s="611"/>
      <c r="BM12" s="611"/>
      <c r="BN12" s="612"/>
      <c r="BO12" s="613">
        <v>54.3</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2661883</v>
      </c>
      <c r="CS12" s="611"/>
      <c r="CT12" s="611"/>
      <c r="CU12" s="611"/>
      <c r="CV12" s="611"/>
      <c r="CW12" s="611"/>
      <c r="CX12" s="611"/>
      <c r="CY12" s="612"/>
      <c r="CZ12" s="613">
        <v>6.2</v>
      </c>
      <c r="DA12" s="613"/>
      <c r="DB12" s="613"/>
      <c r="DC12" s="613"/>
      <c r="DD12" s="619">
        <v>283036</v>
      </c>
      <c r="DE12" s="611"/>
      <c r="DF12" s="611"/>
      <c r="DG12" s="611"/>
      <c r="DH12" s="611"/>
      <c r="DI12" s="611"/>
      <c r="DJ12" s="611"/>
      <c r="DK12" s="611"/>
      <c r="DL12" s="611"/>
      <c r="DM12" s="611"/>
      <c r="DN12" s="611"/>
      <c r="DO12" s="611"/>
      <c r="DP12" s="612"/>
      <c r="DQ12" s="619">
        <v>1194555</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6612459</v>
      </c>
      <c r="BH13" s="611"/>
      <c r="BI13" s="611"/>
      <c r="BJ13" s="611"/>
      <c r="BK13" s="611"/>
      <c r="BL13" s="611"/>
      <c r="BM13" s="611"/>
      <c r="BN13" s="612"/>
      <c r="BO13" s="613">
        <v>49.2</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3110969</v>
      </c>
      <c r="CS13" s="611"/>
      <c r="CT13" s="611"/>
      <c r="CU13" s="611"/>
      <c r="CV13" s="611"/>
      <c r="CW13" s="611"/>
      <c r="CX13" s="611"/>
      <c r="CY13" s="612"/>
      <c r="CZ13" s="613">
        <v>7.2</v>
      </c>
      <c r="DA13" s="613"/>
      <c r="DB13" s="613"/>
      <c r="DC13" s="613"/>
      <c r="DD13" s="619">
        <v>972436</v>
      </c>
      <c r="DE13" s="611"/>
      <c r="DF13" s="611"/>
      <c r="DG13" s="611"/>
      <c r="DH13" s="611"/>
      <c r="DI13" s="611"/>
      <c r="DJ13" s="611"/>
      <c r="DK13" s="611"/>
      <c r="DL13" s="611"/>
      <c r="DM13" s="611"/>
      <c r="DN13" s="611"/>
      <c r="DO13" s="611"/>
      <c r="DP13" s="612"/>
      <c r="DQ13" s="619">
        <v>2458786</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3419</v>
      </c>
      <c r="S14" s="611"/>
      <c r="T14" s="611"/>
      <c r="U14" s="611"/>
      <c r="V14" s="611"/>
      <c r="W14" s="611"/>
      <c r="X14" s="611"/>
      <c r="Y14" s="612"/>
      <c r="Z14" s="613">
        <v>0</v>
      </c>
      <c r="AA14" s="613"/>
      <c r="AB14" s="613"/>
      <c r="AC14" s="613"/>
      <c r="AD14" s="614">
        <v>3419</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279950</v>
      </c>
      <c r="BH14" s="611"/>
      <c r="BI14" s="611"/>
      <c r="BJ14" s="611"/>
      <c r="BK14" s="611"/>
      <c r="BL14" s="611"/>
      <c r="BM14" s="611"/>
      <c r="BN14" s="612"/>
      <c r="BO14" s="613">
        <v>2.1</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1985626</v>
      </c>
      <c r="CS14" s="611"/>
      <c r="CT14" s="611"/>
      <c r="CU14" s="611"/>
      <c r="CV14" s="611"/>
      <c r="CW14" s="611"/>
      <c r="CX14" s="611"/>
      <c r="CY14" s="612"/>
      <c r="CZ14" s="613">
        <v>4.5999999999999996</v>
      </c>
      <c r="DA14" s="613"/>
      <c r="DB14" s="613"/>
      <c r="DC14" s="613"/>
      <c r="DD14" s="619">
        <v>305941</v>
      </c>
      <c r="DE14" s="611"/>
      <c r="DF14" s="611"/>
      <c r="DG14" s="611"/>
      <c r="DH14" s="611"/>
      <c r="DI14" s="611"/>
      <c r="DJ14" s="611"/>
      <c r="DK14" s="611"/>
      <c r="DL14" s="611"/>
      <c r="DM14" s="611"/>
      <c r="DN14" s="611"/>
      <c r="DO14" s="611"/>
      <c r="DP14" s="612"/>
      <c r="DQ14" s="619">
        <v>1721694</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627544</v>
      </c>
      <c r="BH15" s="611"/>
      <c r="BI15" s="611"/>
      <c r="BJ15" s="611"/>
      <c r="BK15" s="611"/>
      <c r="BL15" s="611"/>
      <c r="BM15" s="611"/>
      <c r="BN15" s="612"/>
      <c r="BO15" s="613">
        <v>4.7</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3910563</v>
      </c>
      <c r="CS15" s="611"/>
      <c r="CT15" s="611"/>
      <c r="CU15" s="611"/>
      <c r="CV15" s="611"/>
      <c r="CW15" s="611"/>
      <c r="CX15" s="611"/>
      <c r="CY15" s="612"/>
      <c r="CZ15" s="613">
        <v>9</v>
      </c>
      <c r="DA15" s="613"/>
      <c r="DB15" s="613"/>
      <c r="DC15" s="613"/>
      <c r="DD15" s="619">
        <v>460220</v>
      </c>
      <c r="DE15" s="611"/>
      <c r="DF15" s="611"/>
      <c r="DG15" s="611"/>
      <c r="DH15" s="611"/>
      <c r="DI15" s="611"/>
      <c r="DJ15" s="611"/>
      <c r="DK15" s="611"/>
      <c r="DL15" s="611"/>
      <c r="DM15" s="611"/>
      <c r="DN15" s="611"/>
      <c r="DO15" s="611"/>
      <c r="DP15" s="612"/>
      <c r="DQ15" s="619">
        <v>3010097</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53416</v>
      </c>
      <c r="S16" s="611"/>
      <c r="T16" s="611"/>
      <c r="U16" s="611"/>
      <c r="V16" s="611"/>
      <c r="W16" s="611"/>
      <c r="X16" s="611"/>
      <c r="Y16" s="612"/>
      <c r="Z16" s="613">
        <v>0.1</v>
      </c>
      <c r="AA16" s="613"/>
      <c r="AB16" s="613"/>
      <c r="AC16" s="613"/>
      <c r="AD16" s="614">
        <v>53416</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v>463</v>
      </c>
      <c r="BH16" s="611"/>
      <c r="BI16" s="611"/>
      <c r="BJ16" s="611"/>
      <c r="BK16" s="611"/>
      <c r="BL16" s="611"/>
      <c r="BM16" s="611"/>
      <c r="BN16" s="612"/>
      <c r="BO16" s="613">
        <v>0</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6451</v>
      </c>
      <c r="CS16" s="611"/>
      <c r="CT16" s="611"/>
      <c r="CU16" s="611"/>
      <c r="CV16" s="611"/>
      <c r="CW16" s="611"/>
      <c r="CX16" s="611"/>
      <c r="CY16" s="612"/>
      <c r="CZ16" s="613">
        <v>0</v>
      </c>
      <c r="DA16" s="613"/>
      <c r="DB16" s="613"/>
      <c r="DC16" s="613"/>
      <c r="DD16" s="619" t="s">
        <v>122</v>
      </c>
      <c r="DE16" s="611"/>
      <c r="DF16" s="611"/>
      <c r="DG16" s="611"/>
      <c r="DH16" s="611"/>
      <c r="DI16" s="611"/>
      <c r="DJ16" s="611"/>
      <c r="DK16" s="611"/>
      <c r="DL16" s="611"/>
      <c r="DM16" s="611"/>
      <c r="DN16" s="611"/>
      <c r="DO16" s="611"/>
      <c r="DP16" s="612"/>
      <c r="DQ16" s="619">
        <v>6451</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187456</v>
      </c>
      <c r="S17" s="611"/>
      <c r="T17" s="611"/>
      <c r="U17" s="611"/>
      <c r="V17" s="611"/>
      <c r="W17" s="611"/>
      <c r="X17" s="611"/>
      <c r="Y17" s="612"/>
      <c r="Z17" s="613">
        <v>0.4</v>
      </c>
      <c r="AA17" s="613"/>
      <c r="AB17" s="613"/>
      <c r="AC17" s="613"/>
      <c r="AD17" s="614">
        <v>187456</v>
      </c>
      <c r="AE17" s="614"/>
      <c r="AF17" s="614"/>
      <c r="AG17" s="614"/>
      <c r="AH17" s="614"/>
      <c r="AI17" s="614"/>
      <c r="AJ17" s="614"/>
      <c r="AK17" s="614"/>
      <c r="AL17" s="615">
        <v>0.7</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5986045</v>
      </c>
      <c r="CS17" s="611"/>
      <c r="CT17" s="611"/>
      <c r="CU17" s="611"/>
      <c r="CV17" s="611"/>
      <c r="CW17" s="611"/>
      <c r="CX17" s="611"/>
      <c r="CY17" s="612"/>
      <c r="CZ17" s="613">
        <v>13.9</v>
      </c>
      <c r="DA17" s="613"/>
      <c r="DB17" s="613"/>
      <c r="DC17" s="613"/>
      <c r="DD17" s="619" t="s">
        <v>122</v>
      </c>
      <c r="DE17" s="611"/>
      <c r="DF17" s="611"/>
      <c r="DG17" s="611"/>
      <c r="DH17" s="611"/>
      <c r="DI17" s="611"/>
      <c r="DJ17" s="611"/>
      <c r="DK17" s="611"/>
      <c r="DL17" s="611"/>
      <c r="DM17" s="611"/>
      <c r="DN17" s="611"/>
      <c r="DO17" s="611"/>
      <c r="DP17" s="612"/>
      <c r="DQ17" s="619">
        <v>5825264</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62781</v>
      </c>
      <c r="S18" s="611"/>
      <c r="T18" s="611"/>
      <c r="U18" s="611"/>
      <c r="V18" s="611"/>
      <c r="W18" s="611"/>
      <c r="X18" s="611"/>
      <c r="Y18" s="612"/>
      <c r="Z18" s="613">
        <v>0.1</v>
      </c>
      <c r="AA18" s="613"/>
      <c r="AB18" s="613"/>
      <c r="AC18" s="613"/>
      <c r="AD18" s="614">
        <v>62781</v>
      </c>
      <c r="AE18" s="614"/>
      <c r="AF18" s="614"/>
      <c r="AG18" s="614"/>
      <c r="AH18" s="614"/>
      <c r="AI18" s="614"/>
      <c r="AJ18" s="614"/>
      <c r="AK18" s="614"/>
      <c r="AL18" s="615">
        <v>0.2</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57648</v>
      </c>
      <c r="S19" s="611"/>
      <c r="T19" s="611"/>
      <c r="U19" s="611"/>
      <c r="V19" s="611"/>
      <c r="W19" s="611"/>
      <c r="X19" s="611"/>
      <c r="Y19" s="612"/>
      <c r="Z19" s="613">
        <v>0.1</v>
      </c>
      <c r="AA19" s="613"/>
      <c r="AB19" s="613"/>
      <c r="AC19" s="613"/>
      <c r="AD19" s="614">
        <v>57648</v>
      </c>
      <c r="AE19" s="614"/>
      <c r="AF19" s="614"/>
      <c r="AG19" s="614"/>
      <c r="AH19" s="614"/>
      <c r="AI19" s="614"/>
      <c r="AJ19" s="614"/>
      <c r="AK19" s="614"/>
      <c r="AL19" s="615">
        <v>0.2</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776877</v>
      </c>
      <c r="BH19" s="611"/>
      <c r="BI19" s="611"/>
      <c r="BJ19" s="611"/>
      <c r="BK19" s="611"/>
      <c r="BL19" s="611"/>
      <c r="BM19" s="611"/>
      <c r="BN19" s="612"/>
      <c r="BO19" s="613">
        <v>5.8</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v>5133</v>
      </c>
      <c r="S20" s="611"/>
      <c r="T20" s="611"/>
      <c r="U20" s="611"/>
      <c r="V20" s="611"/>
      <c r="W20" s="611"/>
      <c r="X20" s="611"/>
      <c r="Y20" s="612"/>
      <c r="Z20" s="613">
        <v>0</v>
      </c>
      <c r="AA20" s="613"/>
      <c r="AB20" s="613"/>
      <c r="AC20" s="613"/>
      <c r="AD20" s="614">
        <v>5133</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776877</v>
      </c>
      <c r="BH20" s="611"/>
      <c r="BI20" s="611"/>
      <c r="BJ20" s="611"/>
      <c r="BK20" s="611"/>
      <c r="BL20" s="611"/>
      <c r="BM20" s="611"/>
      <c r="BN20" s="612"/>
      <c r="BO20" s="613">
        <v>5.8</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43219130</v>
      </c>
      <c r="CS20" s="611"/>
      <c r="CT20" s="611"/>
      <c r="CU20" s="611"/>
      <c r="CV20" s="611"/>
      <c r="CW20" s="611"/>
      <c r="CX20" s="611"/>
      <c r="CY20" s="612"/>
      <c r="CZ20" s="613">
        <v>100</v>
      </c>
      <c r="DA20" s="613"/>
      <c r="DB20" s="613"/>
      <c r="DC20" s="613"/>
      <c r="DD20" s="619">
        <v>3160490</v>
      </c>
      <c r="DE20" s="611"/>
      <c r="DF20" s="611"/>
      <c r="DG20" s="611"/>
      <c r="DH20" s="611"/>
      <c r="DI20" s="611"/>
      <c r="DJ20" s="611"/>
      <c r="DK20" s="611"/>
      <c r="DL20" s="611"/>
      <c r="DM20" s="611"/>
      <c r="DN20" s="611"/>
      <c r="DO20" s="611"/>
      <c r="DP20" s="612"/>
      <c r="DQ20" s="619">
        <v>29819183</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11303200</v>
      </c>
      <c r="S21" s="611"/>
      <c r="T21" s="611"/>
      <c r="U21" s="611"/>
      <c r="V21" s="611"/>
      <c r="W21" s="611"/>
      <c r="X21" s="611"/>
      <c r="Y21" s="612"/>
      <c r="Z21" s="613">
        <v>25.2</v>
      </c>
      <c r="AA21" s="613"/>
      <c r="AB21" s="613"/>
      <c r="AC21" s="613"/>
      <c r="AD21" s="614">
        <v>10042820</v>
      </c>
      <c r="AE21" s="614"/>
      <c r="AF21" s="614"/>
      <c r="AG21" s="614"/>
      <c r="AH21" s="614"/>
      <c r="AI21" s="614"/>
      <c r="AJ21" s="614"/>
      <c r="AK21" s="614"/>
      <c r="AL21" s="615">
        <v>38.4</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332939</v>
      </c>
      <c r="BH21" s="611"/>
      <c r="BI21" s="611"/>
      <c r="BJ21" s="611"/>
      <c r="BK21" s="611"/>
      <c r="BL21" s="611"/>
      <c r="BM21" s="611"/>
      <c r="BN21" s="612"/>
      <c r="BO21" s="613">
        <v>2.5</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10042820</v>
      </c>
      <c r="S22" s="611"/>
      <c r="T22" s="611"/>
      <c r="U22" s="611"/>
      <c r="V22" s="611"/>
      <c r="W22" s="611"/>
      <c r="X22" s="611"/>
      <c r="Y22" s="612"/>
      <c r="Z22" s="613">
        <v>22.4</v>
      </c>
      <c r="AA22" s="613"/>
      <c r="AB22" s="613"/>
      <c r="AC22" s="613"/>
      <c r="AD22" s="614">
        <v>10042820</v>
      </c>
      <c r="AE22" s="614"/>
      <c r="AF22" s="614"/>
      <c r="AG22" s="614"/>
      <c r="AH22" s="614"/>
      <c r="AI22" s="614"/>
      <c r="AJ22" s="614"/>
      <c r="AK22" s="614"/>
      <c r="AL22" s="615">
        <v>38.4</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1260321</v>
      </c>
      <c r="S23" s="611"/>
      <c r="T23" s="611"/>
      <c r="U23" s="611"/>
      <c r="V23" s="611"/>
      <c r="W23" s="611"/>
      <c r="X23" s="611"/>
      <c r="Y23" s="612"/>
      <c r="Z23" s="613">
        <v>2.8</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443938</v>
      </c>
      <c r="BH23" s="611"/>
      <c r="BI23" s="611"/>
      <c r="BJ23" s="611"/>
      <c r="BK23" s="611"/>
      <c r="BL23" s="611"/>
      <c r="BM23" s="611"/>
      <c r="BN23" s="612"/>
      <c r="BO23" s="613">
        <v>3.3</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v>59</v>
      </c>
      <c r="S24" s="611"/>
      <c r="T24" s="611"/>
      <c r="U24" s="611"/>
      <c r="V24" s="611"/>
      <c r="W24" s="611"/>
      <c r="X24" s="611"/>
      <c r="Y24" s="612"/>
      <c r="Z24" s="613">
        <v>0</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22422489</v>
      </c>
      <c r="CS24" s="600"/>
      <c r="CT24" s="600"/>
      <c r="CU24" s="600"/>
      <c r="CV24" s="600"/>
      <c r="CW24" s="600"/>
      <c r="CX24" s="600"/>
      <c r="CY24" s="601"/>
      <c r="CZ24" s="604">
        <v>51.9</v>
      </c>
      <c r="DA24" s="605"/>
      <c r="DB24" s="605"/>
      <c r="DC24" s="621"/>
      <c r="DD24" s="645">
        <v>16664884</v>
      </c>
      <c r="DE24" s="600"/>
      <c r="DF24" s="600"/>
      <c r="DG24" s="600"/>
      <c r="DH24" s="600"/>
      <c r="DI24" s="600"/>
      <c r="DJ24" s="600"/>
      <c r="DK24" s="601"/>
      <c r="DL24" s="645">
        <v>15745000</v>
      </c>
      <c r="DM24" s="600"/>
      <c r="DN24" s="600"/>
      <c r="DO24" s="600"/>
      <c r="DP24" s="600"/>
      <c r="DQ24" s="600"/>
      <c r="DR24" s="600"/>
      <c r="DS24" s="600"/>
      <c r="DT24" s="600"/>
      <c r="DU24" s="600"/>
      <c r="DV24" s="601"/>
      <c r="DW24" s="604">
        <v>60.2</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27763228</v>
      </c>
      <c r="S25" s="611"/>
      <c r="T25" s="611"/>
      <c r="U25" s="611"/>
      <c r="V25" s="611"/>
      <c r="W25" s="611"/>
      <c r="X25" s="611"/>
      <c r="Y25" s="612"/>
      <c r="Z25" s="613">
        <v>62</v>
      </c>
      <c r="AA25" s="613"/>
      <c r="AB25" s="613"/>
      <c r="AC25" s="613"/>
      <c r="AD25" s="614">
        <v>26058910</v>
      </c>
      <c r="AE25" s="614"/>
      <c r="AF25" s="614"/>
      <c r="AG25" s="614"/>
      <c r="AH25" s="614"/>
      <c r="AI25" s="614"/>
      <c r="AJ25" s="614"/>
      <c r="AK25" s="614"/>
      <c r="AL25" s="615">
        <v>99.7</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7831103</v>
      </c>
      <c r="CS25" s="642"/>
      <c r="CT25" s="642"/>
      <c r="CU25" s="642"/>
      <c r="CV25" s="642"/>
      <c r="CW25" s="642"/>
      <c r="CX25" s="642"/>
      <c r="CY25" s="643"/>
      <c r="CZ25" s="615">
        <v>18.100000000000001</v>
      </c>
      <c r="DA25" s="640"/>
      <c r="DB25" s="640"/>
      <c r="DC25" s="644"/>
      <c r="DD25" s="619">
        <v>7448787</v>
      </c>
      <c r="DE25" s="642"/>
      <c r="DF25" s="642"/>
      <c r="DG25" s="642"/>
      <c r="DH25" s="642"/>
      <c r="DI25" s="642"/>
      <c r="DJ25" s="642"/>
      <c r="DK25" s="643"/>
      <c r="DL25" s="619">
        <v>7414956</v>
      </c>
      <c r="DM25" s="642"/>
      <c r="DN25" s="642"/>
      <c r="DO25" s="642"/>
      <c r="DP25" s="642"/>
      <c r="DQ25" s="642"/>
      <c r="DR25" s="642"/>
      <c r="DS25" s="642"/>
      <c r="DT25" s="642"/>
      <c r="DU25" s="642"/>
      <c r="DV25" s="643"/>
      <c r="DW25" s="615">
        <v>28.4</v>
      </c>
      <c r="DX25" s="640"/>
      <c r="DY25" s="640"/>
      <c r="DZ25" s="640"/>
      <c r="EA25" s="640"/>
      <c r="EB25" s="640"/>
      <c r="EC25" s="641"/>
    </row>
    <row r="26" spans="2:133" ht="11.25" customHeight="1" x14ac:dyDescent="0.2">
      <c r="B26" s="607" t="s">
        <v>283</v>
      </c>
      <c r="C26" s="608"/>
      <c r="D26" s="608"/>
      <c r="E26" s="608"/>
      <c r="F26" s="608"/>
      <c r="G26" s="608"/>
      <c r="H26" s="608"/>
      <c r="I26" s="608"/>
      <c r="J26" s="608"/>
      <c r="K26" s="608"/>
      <c r="L26" s="608"/>
      <c r="M26" s="608"/>
      <c r="N26" s="608"/>
      <c r="O26" s="608"/>
      <c r="P26" s="608"/>
      <c r="Q26" s="609"/>
      <c r="R26" s="610">
        <v>5913</v>
      </c>
      <c r="S26" s="611"/>
      <c r="T26" s="611"/>
      <c r="U26" s="611"/>
      <c r="V26" s="611"/>
      <c r="W26" s="611"/>
      <c r="X26" s="611"/>
      <c r="Y26" s="612"/>
      <c r="Z26" s="613">
        <v>0</v>
      </c>
      <c r="AA26" s="613"/>
      <c r="AB26" s="613"/>
      <c r="AC26" s="613"/>
      <c r="AD26" s="614">
        <v>5913</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5173726</v>
      </c>
      <c r="CS26" s="611"/>
      <c r="CT26" s="611"/>
      <c r="CU26" s="611"/>
      <c r="CV26" s="611"/>
      <c r="CW26" s="611"/>
      <c r="CX26" s="611"/>
      <c r="CY26" s="612"/>
      <c r="CZ26" s="615">
        <v>12</v>
      </c>
      <c r="DA26" s="640"/>
      <c r="DB26" s="640"/>
      <c r="DC26" s="644"/>
      <c r="DD26" s="619">
        <v>4952355</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2">
      <c r="B27" s="607" t="s">
        <v>286</v>
      </c>
      <c r="C27" s="608"/>
      <c r="D27" s="608"/>
      <c r="E27" s="608"/>
      <c r="F27" s="608"/>
      <c r="G27" s="608"/>
      <c r="H27" s="608"/>
      <c r="I27" s="608"/>
      <c r="J27" s="608"/>
      <c r="K27" s="608"/>
      <c r="L27" s="608"/>
      <c r="M27" s="608"/>
      <c r="N27" s="608"/>
      <c r="O27" s="608"/>
      <c r="P27" s="608"/>
      <c r="Q27" s="609"/>
      <c r="R27" s="610">
        <v>125227</v>
      </c>
      <c r="S27" s="611"/>
      <c r="T27" s="611"/>
      <c r="U27" s="611"/>
      <c r="V27" s="611"/>
      <c r="W27" s="611"/>
      <c r="X27" s="611"/>
      <c r="Y27" s="612"/>
      <c r="Z27" s="613">
        <v>0.3</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13427565</v>
      </c>
      <c r="BH27" s="611"/>
      <c r="BI27" s="611"/>
      <c r="BJ27" s="611"/>
      <c r="BK27" s="611"/>
      <c r="BL27" s="611"/>
      <c r="BM27" s="611"/>
      <c r="BN27" s="612"/>
      <c r="BO27" s="613">
        <v>100</v>
      </c>
      <c r="BP27" s="613"/>
      <c r="BQ27" s="613"/>
      <c r="BR27" s="613"/>
      <c r="BS27" s="614">
        <v>189895</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8605341</v>
      </c>
      <c r="CS27" s="642"/>
      <c r="CT27" s="642"/>
      <c r="CU27" s="642"/>
      <c r="CV27" s="642"/>
      <c r="CW27" s="642"/>
      <c r="CX27" s="642"/>
      <c r="CY27" s="643"/>
      <c r="CZ27" s="615">
        <v>19.899999999999999</v>
      </c>
      <c r="DA27" s="640"/>
      <c r="DB27" s="640"/>
      <c r="DC27" s="644"/>
      <c r="DD27" s="619">
        <v>3390833</v>
      </c>
      <c r="DE27" s="642"/>
      <c r="DF27" s="642"/>
      <c r="DG27" s="642"/>
      <c r="DH27" s="642"/>
      <c r="DI27" s="642"/>
      <c r="DJ27" s="642"/>
      <c r="DK27" s="643"/>
      <c r="DL27" s="619">
        <v>2504780</v>
      </c>
      <c r="DM27" s="642"/>
      <c r="DN27" s="642"/>
      <c r="DO27" s="642"/>
      <c r="DP27" s="642"/>
      <c r="DQ27" s="642"/>
      <c r="DR27" s="642"/>
      <c r="DS27" s="642"/>
      <c r="DT27" s="642"/>
      <c r="DU27" s="642"/>
      <c r="DV27" s="643"/>
      <c r="DW27" s="615">
        <v>9.6</v>
      </c>
      <c r="DX27" s="640"/>
      <c r="DY27" s="640"/>
      <c r="DZ27" s="640"/>
      <c r="EA27" s="640"/>
      <c r="EB27" s="640"/>
      <c r="EC27" s="641"/>
    </row>
    <row r="28" spans="2:133" ht="11.25" customHeight="1" x14ac:dyDescent="0.2">
      <c r="B28" s="607" t="s">
        <v>289</v>
      </c>
      <c r="C28" s="608"/>
      <c r="D28" s="608"/>
      <c r="E28" s="608"/>
      <c r="F28" s="608"/>
      <c r="G28" s="608"/>
      <c r="H28" s="608"/>
      <c r="I28" s="608"/>
      <c r="J28" s="608"/>
      <c r="K28" s="608"/>
      <c r="L28" s="608"/>
      <c r="M28" s="608"/>
      <c r="N28" s="608"/>
      <c r="O28" s="608"/>
      <c r="P28" s="608"/>
      <c r="Q28" s="609"/>
      <c r="R28" s="610">
        <v>452440</v>
      </c>
      <c r="S28" s="611"/>
      <c r="T28" s="611"/>
      <c r="U28" s="611"/>
      <c r="V28" s="611"/>
      <c r="W28" s="611"/>
      <c r="X28" s="611"/>
      <c r="Y28" s="612"/>
      <c r="Z28" s="613">
        <v>1</v>
      </c>
      <c r="AA28" s="613"/>
      <c r="AB28" s="613"/>
      <c r="AC28" s="613"/>
      <c r="AD28" s="614">
        <v>27338</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5986045</v>
      </c>
      <c r="CS28" s="611"/>
      <c r="CT28" s="611"/>
      <c r="CU28" s="611"/>
      <c r="CV28" s="611"/>
      <c r="CW28" s="611"/>
      <c r="CX28" s="611"/>
      <c r="CY28" s="612"/>
      <c r="CZ28" s="615">
        <v>13.9</v>
      </c>
      <c r="DA28" s="640"/>
      <c r="DB28" s="640"/>
      <c r="DC28" s="644"/>
      <c r="DD28" s="619">
        <v>5825264</v>
      </c>
      <c r="DE28" s="611"/>
      <c r="DF28" s="611"/>
      <c r="DG28" s="611"/>
      <c r="DH28" s="611"/>
      <c r="DI28" s="611"/>
      <c r="DJ28" s="611"/>
      <c r="DK28" s="612"/>
      <c r="DL28" s="619">
        <v>5825264</v>
      </c>
      <c r="DM28" s="611"/>
      <c r="DN28" s="611"/>
      <c r="DO28" s="611"/>
      <c r="DP28" s="611"/>
      <c r="DQ28" s="611"/>
      <c r="DR28" s="611"/>
      <c r="DS28" s="611"/>
      <c r="DT28" s="611"/>
      <c r="DU28" s="611"/>
      <c r="DV28" s="612"/>
      <c r="DW28" s="615">
        <v>22.3</v>
      </c>
      <c r="DX28" s="640"/>
      <c r="DY28" s="640"/>
      <c r="DZ28" s="640"/>
      <c r="EA28" s="640"/>
      <c r="EB28" s="640"/>
      <c r="EC28" s="641"/>
    </row>
    <row r="29" spans="2:133" ht="11.25" customHeight="1" x14ac:dyDescent="0.2">
      <c r="B29" s="607" t="s">
        <v>291</v>
      </c>
      <c r="C29" s="608"/>
      <c r="D29" s="608"/>
      <c r="E29" s="608"/>
      <c r="F29" s="608"/>
      <c r="G29" s="608"/>
      <c r="H29" s="608"/>
      <c r="I29" s="608"/>
      <c r="J29" s="608"/>
      <c r="K29" s="608"/>
      <c r="L29" s="608"/>
      <c r="M29" s="608"/>
      <c r="N29" s="608"/>
      <c r="O29" s="608"/>
      <c r="P29" s="608"/>
      <c r="Q29" s="609"/>
      <c r="R29" s="610">
        <v>366326</v>
      </c>
      <c r="S29" s="611"/>
      <c r="T29" s="611"/>
      <c r="U29" s="611"/>
      <c r="V29" s="611"/>
      <c r="W29" s="611"/>
      <c r="X29" s="611"/>
      <c r="Y29" s="612"/>
      <c r="Z29" s="613">
        <v>0.8</v>
      </c>
      <c r="AA29" s="613"/>
      <c r="AB29" s="613"/>
      <c r="AC29" s="613"/>
      <c r="AD29" s="614">
        <v>20</v>
      </c>
      <c r="AE29" s="614"/>
      <c r="AF29" s="614"/>
      <c r="AG29" s="614"/>
      <c r="AH29" s="614"/>
      <c r="AI29" s="614"/>
      <c r="AJ29" s="614"/>
      <c r="AK29" s="614"/>
      <c r="AL29" s="615">
        <v>0</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5986045</v>
      </c>
      <c r="CS29" s="642"/>
      <c r="CT29" s="642"/>
      <c r="CU29" s="642"/>
      <c r="CV29" s="642"/>
      <c r="CW29" s="642"/>
      <c r="CX29" s="642"/>
      <c r="CY29" s="643"/>
      <c r="CZ29" s="615">
        <v>13.9</v>
      </c>
      <c r="DA29" s="640"/>
      <c r="DB29" s="640"/>
      <c r="DC29" s="644"/>
      <c r="DD29" s="619">
        <v>5825264</v>
      </c>
      <c r="DE29" s="642"/>
      <c r="DF29" s="642"/>
      <c r="DG29" s="642"/>
      <c r="DH29" s="642"/>
      <c r="DI29" s="642"/>
      <c r="DJ29" s="642"/>
      <c r="DK29" s="643"/>
      <c r="DL29" s="619">
        <v>5825264</v>
      </c>
      <c r="DM29" s="642"/>
      <c r="DN29" s="642"/>
      <c r="DO29" s="642"/>
      <c r="DP29" s="642"/>
      <c r="DQ29" s="642"/>
      <c r="DR29" s="642"/>
      <c r="DS29" s="642"/>
      <c r="DT29" s="642"/>
      <c r="DU29" s="642"/>
      <c r="DV29" s="643"/>
      <c r="DW29" s="615">
        <v>22.3</v>
      </c>
      <c r="DX29" s="640"/>
      <c r="DY29" s="640"/>
      <c r="DZ29" s="640"/>
      <c r="EA29" s="640"/>
      <c r="EB29" s="640"/>
      <c r="EC29" s="641"/>
    </row>
    <row r="30" spans="2:133" ht="11.25" customHeight="1" x14ac:dyDescent="0.2">
      <c r="B30" s="607" t="s">
        <v>293</v>
      </c>
      <c r="C30" s="608"/>
      <c r="D30" s="608"/>
      <c r="E30" s="608"/>
      <c r="F30" s="608"/>
      <c r="G30" s="608"/>
      <c r="H30" s="608"/>
      <c r="I30" s="608"/>
      <c r="J30" s="608"/>
      <c r="K30" s="608"/>
      <c r="L30" s="608"/>
      <c r="M30" s="608"/>
      <c r="N30" s="608"/>
      <c r="O30" s="608"/>
      <c r="P30" s="608"/>
      <c r="Q30" s="609"/>
      <c r="R30" s="610">
        <v>6042849</v>
      </c>
      <c r="S30" s="611"/>
      <c r="T30" s="611"/>
      <c r="U30" s="611"/>
      <c r="V30" s="611"/>
      <c r="W30" s="611"/>
      <c r="X30" s="611"/>
      <c r="Y30" s="612"/>
      <c r="Z30" s="613">
        <v>13.5</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5844139</v>
      </c>
      <c r="CS30" s="611"/>
      <c r="CT30" s="611"/>
      <c r="CU30" s="611"/>
      <c r="CV30" s="611"/>
      <c r="CW30" s="611"/>
      <c r="CX30" s="611"/>
      <c r="CY30" s="612"/>
      <c r="CZ30" s="615">
        <v>13.5</v>
      </c>
      <c r="DA30" s="640"/>
      <c r="DB30" s="640"/>
      <c r="DC30" s="644"/>
      <c r="DD30" s="619">
        <v>5683358</v>
      </c>
      <c r="DE30" s="611"/>
      <c r="DF30" s="611"/>
      <c r="DG30" s="611"/>
      <c r="DH30" s="611"/>
      <c r="DI30" s="611"/>
      <c r="DJ30" s="611"/>
      <c r="DK30" s="612"/>
      <c r="DL30" s="619">
        <v>5683358</v>
      </c>
      <c r="DM30" s="611"/>
      <c r="DN30" s="611"/>
      <c r="DO30" s="611"/>
      <c r="DP30" s="611"/>
      <c r="DQ30" s="611"/>
      <c r="DR30" s="611"/>
      <c r="DS30" s="611"/>
      <c r="DT30" s="611"/>
      <c r="DU30" s="611"/>
      <c r="DV30" s="612"/>
      <c r="DW30" s="615">
        <v>21.7</v>
      </c>
      <c r="DX30" s="640"/>
      <c r="DY30" s="640"/>
      <c r="DZ30" s="640"/>
      <c r="EA30" s="640"/>
      <c r="EB30" s="640"/>
      <c r="EC30" s="641"/>
    </row>
    <row r="31" spans="2:133" ht="11.25" customHeight="1" x14ac:dyDescent="0.2">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98.3</v>
      </c>
      <c r="BH31" s="654"/>
      <c r="BI31" s="654"/>
      <c r="BJ31" s="654"/>
      <c r="BK31" s="654"/>
      <c r="BL31" s="654"/>
      <c r="BM31" s="605">
        <v>94.9</v>
      </c>
      <c r="BN31" s="654"/>
      <c r="BO31" s="654"/>
      <c r="BP31" s="654"/>
      <c r="BQ31" s="655"/>
      <c r="BR31" s="666">
        <v>98.1</v>
      </c>
      <c r="BS31" s="654"/>
      <c r="BT31" s="654"/>
      <c r="BU31" s="654"/>
      <c r="BV31" s="654"/>
      <c r="BW31" s="654"/>
      <c r="BX31" s="605">
        <v>93.9</v>
      </c>
      <c r="BY31" s="654"/>
      <c r="BZ31" s="654"/>
      <c r="CA31" s="654"/>
      <c r="CB31" s="655"/>
      <c r="CD31" s="648"/>
      <c r="CE31" s="649"/>
      <c r="CF31" s="607" t="s">
        <v>300</v>
      </c>
      <c r="CG31" s="608"/>
      <c r="CH31" s="608"/>
      <c r="CI31" s="608"/>
      <c r="CJ31" s="608"/>
      <c r="CK31" s="608"/>
      <c r="CL31" s="608"/>
      <c r="CM31" s="608"/>
      <c r="CN31" s="608"/>
      <c r="CO31" s="608"/>
      <c r="CP31" s="608"/>
      <c r="CQ31" s="609"/>
      <c r="CR31" s="610">
        <v>141906</v>
      </c>
      <c r="CS31" s="642"/>
      <c r="CT31" s="642"/>
      <c r="CU31" s="642"/>
      <c r="CV31" s="642"/>
      <c r="CW31" s="642"/>
      <c r="CX31" s="642"/>
      <c r="CY31" s="643"/>
      <c r="CZ31" s="615">
        <v>0.3</v>
      </c>
      <c r="DA31" s="640"/>
      <c r="DB31" s="640"/>
      <c r="DC31" s="644"/>
      <c r="DD31" s="619">
        <v>141906</v>
      </c>
      <c r="DE31" s="642"/>
      <c r="DF31" s="642"/>
      <c r="DG31" s="642"/>
      <c r="DH31" s="642"/>
      <c r="DI31" s="642"/>
      <c r="DJ31" s="642"/>
      <c r="DK31" s="643"/>
      <c r="DL31" s="619">
        <v>141906</v>
      </c>
      <c r="DM31" s="642"/>
      <c r="DN31" s="642"/>
      <c r="DO31" s="642"/>
      <c r="DP31" s="642"/>
      <c r="DQ31" s="642"/>
      <c r="DR31" s="642"/>
      <c r="DS31" s="642"/>
      <c r="DT31" s="642"/>
      <c r="DU31" s="642"/>
      <c r="DV31" s="643"/>
      <c r="DW31" s="615">
        <v>0.5</v>
      </c>
      <c r="DX31" s="640"/>
      <c r="DY31" s="640"/>
      <c r="DZ31" s="640"/>
      <c r="EA31" s="640"/>
      <c r="EB31" s="640"/>
      <c r="EC31" s="641"/>
    </row>
    <row r="32" spans="2:133" ht="11.25" customHeight="1" x14ac:dyDescent="0.2">
      <c r="B32" s="607" t="s">
        <v>301</v>
      </c>
      <c r="C32" s="608"/>
      <c r="D32" s="608"/>
      <c r="E32" s="608"/>
      <c r="F32" s="608"/>
      <c r="G32" s="608"/>
      <c r="H32" s="608"/>
      <c r="I32" s="608"/>
      <c r="J32" s="608"/>
      <c r="K32" s="608"/>
      <c r="L32" s="608"/>
      <c r="M32" s="608"/>
      <c r="N32" s="608"/>
      <c r="O32" s="608"/>
      <c r="P32" s="608"/>
      <c r="Q32" s="609"/>
      <c r="R32" s="610">
        <v>2707539</v>
      </c>
      <c r="S32" s="611"/>
      <c r="T32" s="611"/>
      <c r="U32" s="611"/>
      <c r="V32" s="611"/>
      <c r="W32" s="611"/>
      <c r="X32" s="611"/>
      <c r="Y32" s="612"/>
      <c r="Z32" s="613">
        <v>6</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98.7</v>
      </c>
      <c r="BH32" s="642"/>
      <c r="BI32" s="642"/>
      <c r="BJ32" s="642"/>
      <c r="BK32" s="642"/>
      <c r="BL32" s="642"/>
      <c r="BM32" s="616">
        <v>97.3</v>
      </c>
      <c r="BN32" s="642"/>
      <c r="BO32" s="642"/>
      <c r="BP32" s="642"/>
      <c r="BQ32" s="665"/>
      <c r="BR32" s="667">
        <v>98.6</v>
      </c>
      <c r="BS32" s="642"/>
      <c r="BT32" s="642"/>
      <c r="BU32" s="642"/>
      <c r="BV32" s="642"/>
      <c r="BW32" s="642"/>
      <c r="BX32" s="616">
        <v>97</v>
      </c>
      <c r="BY32" s="642"/>
      <c r="BZ32" s="642"/>
      <c r="CA32" s="642"/>
      <c r="CB32" s="665"/>
      <c r="CD32" s="650"/>
      <c r="CE32" s="651"/>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0"/>
      <c r="DB32" s="640"/>
      <c r="DC32" s="644"/>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0"/>
      <c r="DY32" s="640"/>
      <c r="DZ32" s="640"/>
      <c r="EA32" s="640"/>
      <c r="EB32" s="640"/>
      <c r="EC32" s="641"/>
    </row>
    <row r="33" spans="2:133" ht="11.25" customHeight="1" x14ac:dyDescent="0.2">
      <c r="B33" s="607" t="s">
        <v>305</v>
      </c>
      <c r="C33" s="608"/>
      <c r="D33" s="608"/>
      <c r="E33" s="608"/>
      <c r="F33" s="608"/>
      <c r="G33" s="608"/>
      <c r="H33" s="608"/>
      <c r="I33" s="608"/>
      <c r="J33" s="608"/>
      <c r="K33" s="608"/>
      <c r="L33" s="608"/>
      <c r="M33" s="608"/>
      <c r="N33" s="608"/>
      <c r="O33" s="608"/>
      <c r="P33" s="608"/>
      <c r="Q33" s="609"/>
      <c r="R33" s="610">
        <v>120019</v>
      </c>
      <c r="S33" s="611"/>
      <c r="T33" s="611"/>
      <c r="U33" s="611"/>
      <c r="V33" s="611"/>
      <c r="W33" s="611"/>
      <c r="X33" s="611"/>
      <c r="Y33" s="612"/>
      <c r="Z33" s="613">
        <v>0.3</v>
      </c>
      <c r="AA33" s="613"/>
      <c r="AB33" s="613"/>
      <c r="AC33" s="613"/>
      <c r="AD33" s="614">
        <v>36109</v>
      </c>
      <c r="AE33" s="614"/>
      <c r="AF33" s="614"/>
      <c r="AG33" s="614"/>
      <c r="AH33" s="614"/>
      <c r="AI33" s="614"/>
      <c r="AJ33" s="614"/>
      <c r="AK33" s="614"/>
      <c r="AL33" s="615">
        <v>0.1</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97.8</v>
      </c>
      <c r="BH33" s="669"/>
      <c r="BI33" s="669"/>
      <c r="BJ33" s="669"/>
      <c r="BK33" s="669"/>
      <c r="BL33" s="669"/>
      <c r="BM33" s="670">
        <v>92.8</v>
      </c>
      <c r="BN33" s="669"/>
      <c r="BO33" s="669"/>
      <c r="BP33" s="669"/>
      <c r="BQ33" s="671"/>
      <c r="BR33" s="668">
        <v>97.5</v>
      </c>
      <c r="BS33" s="669"/>
      <c r="BT33" s="669"/>
      <c r="BU33" s="669"/>
      <c r="BV33" s="669"/>
      <c r="BW33" s="669"/>
      <c r="BX33" s="670">
        <v>91.3</v>
      </c>
      <c r="BY33" s="669"/>
      <c r="BZ33" s="669"/>
      <c r="CA33" s="669"/>
      <c r="CB33" s="671"/>
      <c r="CD33" s="607" t="s">
        <v>307</v>
      </c>
      <c r="CE33" s="608"/>
      <c r="CF33" s="608"/>
      <c r="CG33" s="608"/>
      <c r="CH33" s="608"/>
      <c r="CI33" s="608"/>
      <c r="CJ33" s="608"/>
      <c r="CK33" s="608"/>
      <c r="CL33" s="608"/>
      <c r="CM33" s="608"/>
      <c r="CN33" s="608"/>
      <c r="CO33" s="608"/>
      <c r="CP33" s="608"/>
      <c r="CQ33" s="609"/>
      <c r="CR33" s="610">
        <v>17629700</v>
      </c>
      <c r="CS33" s="642"/>
      <c r="CT33" s="642"/>
      <c r="CU33" s="642"/>
      <c r="CV33" s="642"/>
      <c r="CW33" s="642"/>
      <c r="CX33" s="642"/>
      <c r="CY33" s="643"/>
      <c r="CZ33" s="615">
        <v>40.799999999999997</v>
      </c>
      <c r="DA33" s="640"/>
      <c r="DB33" s="640"/>
      <c r="DC33" s="644"/>
      <c r="DD33" s="619">
        <v>12141869</v>
      </c>
      <c r="DE33" s="642"/>
      <c r="DF33" s="642"/>
      <c r="DG33" s="642"/>
      <c r="DH33" s="642"/>
      <c r="DI33" s="642"/>
      <c r="DJ33" s="642"/>
      <c r="DK33" s="643"/>
      <c r="DL33" s="619">
        <v>10024667</v>
      </c>
      <c r="DM33" s="642"/>
      <c r="DN33" s="642"/>
      <c r="DO33" s="642"/>
      <c r="DP33" s="642"/>
      <c r="DQ33" s="642"/>
      <c r="DR33" s="642"/>
      <c r="DS33" s="642"/>
      <c r="DT33" s="642"/>
      <c r="DU33" s="642"/>
      <c r="DV33" s="643"/>
      <c r="DW33" s="615">
        <v>38.4</v>
      </c>
      <c r="DX33" s="640"/>
      <c r="DY33" s="640"/>
      <c r="DZ33" s="640"/>
      <c r="EA33" s="640"/>
      <c r="EB33" s="640"/>
      <c r="EC33" s="641"/>
    </row>
    <row r="34" spans="2:133" ht="11.25" customHeight="1" x14ac:dyDescent="0.2">
      <c r="B34" s="607" t="s">
        <v>308</v>
      </c>
      <c r="C34" s="608"/>
      <c r="D34" s="608"/>
      <c r="E34" s="608"/>
      <c r="F34" s="608"/>
      <c r="G34" s="608"/>
      <c r="H34" s="608"/>
      <c r="I34" s="608"/>
      <c r="J34" s="608"/>
      <c r="K34" s="608"/>
      <c r="L34" s="608"/>
      <c r="M34" s="608"/>
      <c r="N34" s="608"/>
      <c r="O34" s="608"/>
      <c r="P34" s="608"/>
      <c r="Q34" s="609"/>
      <c r="R34" s="610">
        <v>1177929</v>
      </c>
      <c r="S34" s="611"/>
      <c r="T34" s="611"/>
      <c r="U34" s="611"/>
      <c r="V34" s="611"/>
      <c r="W34" s="611"/>
      <c r="X34" s="611"/>
      <c r="Y34" s="612"/>
      <c r="Z34" s="613">
        <v>2.6</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7618336</v>
      </c>
      <c r="CS34" s="611"/>
      <c r="CT34" s="611"/>
      <c r="CU34" s="611"/>
      <c r="CV34" s="611"/>
      <c r="CW34" s="611"/>
      <c r="CX34" s="611"/>
      <c r="CY34" s="612"/>
      <c r="CZ34" s="615">
        <v>17.600000000000001</v>
      </c>
      <c r="DA34" s="640"/>
      <c r="DB34" s="640"/>
      <c r="DC34" s="644"/>
      <c r="DD34" s="619">
        <v>5417876</v>
      </c>
      <c r="DE34" s="611"/>
      <c r="DF34" s="611"/>
      <c r="DG34" s="611"/>
      <c r="DH34" s="611"/>
      <c r="DI34" s="611"/>
      <c r="DJ34" s="611"/>
      <c r="DK34" s="612"/>
      <c r="DL34" s="619">
        <v>5094098</v>
      </c>
      <c r="DM34" s="611"/>
      <c r="DN34" s="611"/>
      <c r="DO34" s="611"/>
      <c r="DP34" s="611"/>
      <c r="DQ34" s="611"/>
      <c r="DR34" s="611"/>
      <c r="DS34" s="611"/>
      <c r="DT34" s="611"/>
      <c r="DU34" s="611"/>
      <c r="DV34" s="612"/>
      <c r="DW34" s="615">
        <v>19.5</v>
      </c>
      <c r="DX34" s="640"/>
      <c r="DY34" s="640"/>
      <c r="DZ34" s="640"/>
      <c r="EA34" s="640"/>
      <c r="EB34" s="640"/>
      <c r="EC34" s="641"/>
    </row>
    <row r="35" spans="2:133" ht="11.25" customHeight="1" x14ac:dyDescent="0.2">
      <c r="B35" s="607" t="s">
        <v>310</v>
      </c>
      <c r="C35" s="608"/>
      <c r="D35" s="608"/>
      <c r="E35" s="608"/>
      <c r="F35" s="608"/>
      <c r="G35" s="608"/>
      <c r="H35" s="608"/>
      <c r="I35" s="608"/>
      <c r="J35" s="608"/>
      <c r="K35" s="608"/>
      <c r="L35" s="608"/>
      <c r="M35" s="608"/>
      <c r="N35" s="608"/>
      <c r="O35" s="608"/>
      <c r="P35" s="608"/>
      <c r="Q35" s="609"/>
      <c r="R35" s="610">
        <v>698764</v>
      </c>
      <c r="S35" s="611"/>
      <c r="T35" s="611"/>
      <c r="U35" s="611"/>
      <c r="V35" s="611"/>
      <c r="W35" s="611"/>
      <c r="X35" s="611"/>
      <c r="Y35" s="612"/>
      <c r="Z35" s="613">
        <v>1.6</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755708</v>
      </c>
      <c r="CS35" s="642"/>
      <c r="CT35" s="642"/>
      <c r="CU35" s="642"/>
      <c r="CV35" s="642"/>
      <c r="CW35" s="642"/>
      <c r="CX35" s="642"/>
      <c r="CY35" s="643"/>
      <c r="CZ35" s="615">
        <v>1.7</v>
      </c>
      <c r="DA35" s="640"/>
      <c r="DB35" s="640"/>
      <c r="DC35" s="644"/>
      <c r="DD35" s="619">
        <v>634065</v>
      </c>
      <c r="DE35" s="642"/>
      <c r="DF35" s="642"/>
      <c r="DG35" s="642"/>
      <c r="DH35" s="642"/>
      <c r="DI35" s="642"/>
      <c r="DJ35" s="642"/>
      <c r="DK35" s="643"/>
      <c r="DL35" s="619">
        <v>634065</v>
      </c>
      <c r="DM35" s="642"/>
      <c r="DN35" s="642"/>
      <c r="DO35" s="642"/>
      <c r="DP35" s="642"/>
      <c r="DQ35" s="642"/>
      <c r="DR35" s="642"/>
      <c r="DS35" s="642"/>
      <c r="DT35" s="642"/>
      <c r="DU35" s="642"/>
      <c r="DV35" s="643"/>
      <c r="DW35" s="615">
        <v>2.4</v>
      </c>
      <c r="DX35" s="640"/>
      <c r="DY35" s="640"/>
      <c r="DZ35" s="640"/>
      <c r="EA35" s="640"/>
      <c r="EB35" s="640"/>
      <c r="EC35" s="641"/>
    </row>
    <row r="36" spans="2:133" ht="11.25" customHeight="1" x14ac:dyDescent="0.2">
      <c r="B36" s="607" t="s">
        <v>314</v>
      </c>
      <c r="C36" s="608"/>
      <c r="D36" s="608"/>
      <c r="E36" s="608"/>
      <c r="F36" s="608"/>
      <c r="G36" s="608"/>
      <c r="H36" s="608"/>
      <c r="I36" s="608"/>
      <c r="J36" s="608"/>
      <c r="K36" s="608"/>
      <c r="L36" s="608"/>
      <c r="M36" s="608"/>
      <c r="N36" s="608"/>
      <c r="O36" s="608"/>
      <c r="P36" s="608"/>
      <c r="Q36" s="609"/>
      <c r="R36" s="610">
        <v>2078988</v>
      </c>
      <c r="S36" s="611"/>
      <c r="T36" s="611"/>
      <c r="U36" s="611"/>
      <c r="V36" s="611"/>
      <c r="W36" s="611"/>
      <c r="X36" s="611"/>
      <c r="Y36" s="612"/>
      <c r="Z36" s="613">
        <v>4.5999999999999996</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4607285</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527034</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3512456</v>
      </c>
      <c r="CS36" s="611"/>
      <c r="CT36" s="611"/>
      <c r="CU36" s="611"/>
      <c r="CV36" s="611"/>
      <c r="CW36" s="611"/>
      <c r="CX36" s="611"/>
      <c r="CY36" s="612"/>
      <c r="CZ36" s="615">
        <v>8.1</v>
      </c>
      <c r="DA36" s="640"/>
      <c r="DB36" s="640"/>
      <c r="DC36" s="644"/>
      <c r="DD36" s="619">
        <v>2777840</v>
      </c>
      <c r="DE36" s="611"/>
      <c r="DF36" s="611"/>
      <c r="DG36" s="611"/>
      <c r="DH36" s="611"/>
      <c r="DI36" s="611"/>
      <c r="DJ36" s="611"/>
      <c r="DK36" s="612"/>
      <c r="DL36" s="619">
        <v>1538009</v>
      </c>
      <c r="DM36" s="611"/>
      <c r="DN36" s="611"/>
      <c r="DO36" s="611"/>
      <c r="DP36" s="611"/>
      <c r="DQ36" s="611"/>
      <c r="DR36" s="611"/>
      <c r="DS36" s="611"/>
      <c r="DT36" s="611"/>
      <c r="DU36" s="611"/>
      <c r="DV36" s="612"/>
      <c r="DW36" s="615">
        <v>5.9</v>
      </c>
      <c r="DX36" s="640"/>
      <c r="DY36" s="640"/>
      <c r="DZ36" s="640"/>
      <c r="EA36" s="640"/>
      <c r="EB36" s="640"/>
      <c r="EC36" s="641"/>
    </row>
    <row r="37" spans="2:133" ht="11.25" customHeight="1" x14ac:dyDescent="0.2">
      <c r="B37" s="607" t="s">
        <v>318</v>
      </c>
      <c r="C37" s="608"/>
      <c r="D37" s="608"/>
      <c r="E37" s="608"/>
      <c r="F37" s="608"/>
      <c r="G37" s="608"/>
      <c r="H37" s="608"/>
      <c r="I37" s="608"/>
      <c r="J37" s="608"/>
      <c r="K37" s="608"/>
      <c r="L37" s="608"/>
      <c r="M37" s="608"/>
      <c r="N37" s="608"/>
      <c r="O37" s="608"/>
      <c r="P37" s="608"/>
      <c r="Q37" s="609"/>
      <c r="R37" s="610">
        <v>1583869</v>
      </c>
      <c r="S37" s="611"/>
      <c r="T37" s="611"/>
      <c r="U37" s="611"/>
      <c r="V37" s="611"/>
      <c r="W37" s="611"/>
      <c r="X37" s="611"/>
      <c r="Y37" s="612"/>
      <c r="Z37" s="613">
        <v>3.5</v>
      </c>
      <c r="AA37" s="613"/>
      <c r="AB37" s="613"/>
      <c r="AC37" s="613"/>
      <c r="AD37" s="614">
        <v>5377</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1070000</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480456</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28368</v>
      </c>
      <c r="CS37" s="642"/>
      <c r="CT37" s="642"/>
      <c r="CU37" s="642"/>
      <c r="CV37" s="642"/>
      <c r="CW37" s="642"/>
      <c r="CX37" s="642"/>
      <c r="CY37" s="643"/>
      <c r="CZ37" s="615">
        <v>0.1</v>
      </c>
      <c r="DA37" s="640"/>
      <c r="DB37" s="640"/>
      <c r="DC37" s="644"/>
      <c r="DD37" s="619">
        <v>28368</v>
      </c>
      <c r="DE37" s="642"/>
      <c r="DF37" s="642"/>
      <c r="DG37" s="642"/>
      <c r="DH37" s="642"/>
      <c r="DI37" s="642"/>
      <c r="DJ37" s="642"/>
      <c r="DK37" s="643"/>
      <c r="DL37" s="619">
        <v>28368</v>
      </c>
      <c r="DM37" s="642"/>
      <c r="DN37" s="642"/>
      <c r="DO37" s="642"/>
      <c r="DP37" s="642"/>
      <c r="DQ37" s="642"/>
      <c r="DR37" s="642"/>
      <c r="DS37" s="642"/>
      <c r="DT37" s="642"/>
      <c r="DU37" s="642"/>
      <c r="DV37" s="643"/>
      <c r="DW37" s="615">
        <v>0.1</v>
      </c>
      <c r="DX37" s="640"/>
      <c r="DY37" s="640"/>
      <c r="DZ37" s="640"/>
      <c r="EA37" s="640"/>
      <c r="EB37" s="640"/>
      <c r="EC37" s="641"/>
    </row>
    <row r="38" spans="2:133" ht="11.25" customHeight="1" x14ac:dyDescent="0.2">
      <c r="B38" s="607" t="s">
        <v>322</v>
      </c>
      <c r="C38" s="608"/>
      <c r="D38" s="608"/>
      <c r="E38" s="608"/>
      <c r="F38" s="608"/>
      <c r="G38" s="608"/>
      <c r="H38" s="608"/>
      <c r="I38" s="608"/>
      <c r="J38" s="608"/>
      <c r="K38" s="608"/>
      <c r="L38" s="608"/>
      <c r="M38" s="608"/>
      <c r="N38" s="608"/>
      <c r="O38" s="608"/>
      <c r="P38" s="608"/>
      <c r="Q38" s="609"/>
      <c r="R38" s="610">
        <v>1646100</v>
      </c>
      <c r="S38" s="611"/>
      <c r="T38" s="611"/>
      <c r="U38" s="611"/>
      <c r="V38" s="611"/>
      <c r="W38" s="611"/>
      <c r="X38" s="611"/>
      <c r="Y38" s="612"/>
      <c r="Z38" s="613">
        <v>3.7</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124562</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10797</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3412723</v>
      </c>
      <c r="CS38" s="611"/>
      <c r="CT38" s="611"/>
      <c r="CU38" s="611"/>
      <c r="CV38" s="611"/>
      <c r="CW38" s="611"/>
      <c r="CX38" s="611"/>
      <c r="CY38" s="612"/>
      <c r="CZ38" s="615">
        <v>7.9</v>
      </c>
      <c r="DA38" s="640"/>
      <c r="DB38" s="640"/>
      <c r="DC38" s="644"/>
      <c r="DD38" s="619">
        <v>2782770</v>
      </c>
      <c r="DE38" s="611"/>
      <c r="DF38" s="611"/>
      <c r="DG38" s="611"/>
      <c r="DH38" s="611"/>
      <c r="DI38" s="611"/>
      <c r="DJ38" s="611"/>
      <c r="DK38" s="612"/>
      <c r="DL38" s="619">
        <v>2644445</v>
      </c>
      <c r="DM38" s="611"/>
      <c r="DN38" s="611"/>
      <c r="DO38" s="611"/>
      <c r="DP38" s="611"/>
      <c r="DQ38" s="611"/>
      <c r="DR38" s="611"/>
      <c r="DS38" s="611"/>
      <c r="DT38" s="611"/>
      <c r="DU38" s="611"/>
      <c r="DV38" s="612"/>
      <c r="DW38" s="615">
        <v>10.1</v>
      </c>
      <c r="DX38" s="640"/>
      <c r="DY38" s="640"/>
      <c r="DZ38" s="640"/>
      <c r="EA38" s="640"/>
      <c r="EB38" s="640"/>
      <c r="EC38" s="641"/>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29000</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15806</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977481</v>
      </c>
      <c r="CS39" s="642"/>
      <c r="CT39" s="642"/>
      <c r="CU39" s="642"/>
      <c r="CV39" s="642"/>
      <c r="CW39" s="642"/>
      <c r="CX39" s="642"/>
      <c r="CY39" s="643"/>
      <c r="CZ39" s="615">
        <v>2.2999999999999998</v>
      </c>
      <c r="DA39" s="640"/>
      <c r="DB39" s="640"/>
      <c r="DC39" s="644"/>
      <c r="DD39" s="619">
        <v>307802</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2">
      <c r="B40" s="607" t="s">
        <v>330</v>
      </c>
      <c r="C40" s="608"/>
      <c r="D40" s="608"/>
      <c r="E40" s="608"/>
      <c r="F40" s="608"/>
      <c r="G40" s="608"/>
      <c r="H40" s="608"/>
      <c r="I40" s="608"/>
      <c r="J40" s="608"/>
      <c r="K40" s="608"/>
      <c r="L40" s="608"/>
      <c r="M40" s="608"/>
      <c r="N40" s="608"/>
      <c r="O40" s="608"/>
      <c r="P40" s="608"/>
      <c r="Q40" s="609"/>
      <c r="R40" s="610" t="s">
        <v>122</v>
      </c>
      <c r="S40" s="611"/>
      <c r="T40" s="611"/>
      <c r="U40" s="611"/>
      <c r="V40" s="611"/>
      <c r="W40" s="611"/>
      <c r="X40" s="611"/>
      <c r="Y40" s="612"/>
      <c r="Z40" s="613" t="s">
        <v>122</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2"/>
      <c r="BE40" s="642"/>
      <c r="BF40" s="665"/>
      <c r="BG40" s="658" t="s">
        <v>332</v>
      </c>
      <c r="BH40" s="659"/>
      <c r="BI40" s="659"/>
      <c r="BJ40" s="659"/>
      <c r="BK40" s="659"/>
      <c r="BL40" s="214"/>
      <c r="BM40" s="608" t="s">
        <v>333</v>
      </c>
      <c r="BN40" s="608"/>
      <c r="BO40" s="608"/>
      <c r="BP40" s="608"/>
      <c r="BQ40" s="608"/>
      <c r="BR40" s="608"/>
      <c r="BS40" s="608"/>
      <c r="BT40" s="608"/>
      <c r="BU40" s="609"/>
      <c r="BV40" s="610">
        <v>101</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1352996</v>
      </c>
      <c r="CS40" s="611"/>
      <c r="CT40" s="611"/>
      <c r="CU40" s="611"/>
      <c r="CV40" s="611"/>
      <c r="CW40" s="611"/>
      <c r="CX40" s="611"/>
      <c r="CY40" s="612"/>
      <c r="CZ40" s="615">
        <v>3.1</v>
      </c>
      <c r="DA40" s="640"/>
      <c r="DB40" s="640"/>
      <c r="DC40" s="644"/>
      <c r="DD40" s="619">
        <v>221516</v>
      </c>
      <c r="DE40" s="611"/>
      <c r="DF40" s="611"/>
      <c r="DG40" s="611"/>
      <c r="DH40" s="611"/>
      <c r="DI40" s="611"/>
      <c r="DJ40" s="611"/>
      <c r="DK40" s="612"/>
      <c r="DL40" s="619">
        <v>114050</v>
      </c>
      <c r="DM40" s="611"/>
      <c r="DN40" s="611"/>
      <c r="DO40" s="611"/>
      <c r="DP40" s="611"/>
      <c r="DQ40" s="611"/>
      <c r="DR40" s="611"/>
      <c r="DS40" s="611"/>
      <c r="DT40" s="611"/>
      <c r="DU40" s="611"/>
      <c r="DV40" s="612"/>
      <c r="DW40" s="615">
        <v>0.4</v>
      </c>
      <c r="DX40" s="640"/>
      <c r="DY40" s="640"/>
      <c r="DZ40" s="640"/>
      <c r="EA40" s="640"/>
      <c r="EB40" s="640"/>
      <c r="EC40" s="641"/>
    </row>
    <row r="41" spans="2:133" ht="11.25" customHeight="1" x14ac:dyDescent="0.2">
      <c r="B41" s="631" t="s">
        <v>335</v>
      </c>
      <c r="C41" s="632"/>
      <c r="D41" s="632"/>
      <c r="E41" s="632"/>
      <c r="F41" s="632"/>
      <c r="G41" s="632"/>
      <c r="H41" s="632"/>
      <c r="I41" s="632"/>
      <c r="J41" s="632"/>
      <c r="K41" s="632"/>
      <c r="L41" s="632"/>
      <c r="M41" s="632"/>
      <c r="N41" s="632"/>
      <c r="O41" s="632"/>
      <c r="P41" s="632"/>
      <c r="Q41" s="633"/>
      <c r="R41" s="682">
        <v>44769191</v>
      </c>
      <c r="S41" s="683"/>
      <c r="T41" s="683"/>
      <c r="U41" s="683"/>
      <c r="V41" s="683"/>
      <c r="W41" s="683"/>
      <c r="X41" s="683"/>
      <c r="Y41" s="687"/>
      <c r="Z41" s="688">
        <v>100</v>
      </c>
      <c r="AA41" s="688"/>
      <c r="AB41" s="688"/>
      <c r="AC41" s="688"/>
      <c r="AD41" s="689">
        <v>26133667</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676350</v>
      </c>
      <c r="BA41" s="611"/>
      <c r="BB41" s="611"/>
      <c r="BC41" s="611"/>
      <c r="BD41" s="642"/>
      <c r="BE41" s="642"/>
      <c r="BF41" s="665"/>
      <c r="BG41" s="658"/>
      <c r="BH41" s="659"/>
      <c r="BI41" s="659"/>
      <c r="BJ41" s="659"/>
      <c r="BK41" s="659"/>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2707373</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376</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3166941</v>
      </c>
      <c r="CS42" s="642"/>
      <c r="CT42" s="642"/>
      <c r="CU42" s="642"/>
      <c r="CV42" s="642"/>
      <c r="CW42" s="642"/>
      <c r="CX42" s="642"/>
      <c r="CY42" s="643"/>
      <c r="CZ42" s="615">
        <v>7.3</v>
      </c>
      <c r="DA42" s="640"/>
      <c r="DB42" s="640"/>
      <c r="DC42" s="644"/>
      <c r="DD42" s="619">
        <v>1012430</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244835</v>
      </c>
      <c r="CS43" s="642"/>
      <c r="CT43" s="642"/>
      <c r="CU43" s="642"/>
      <c r="CV43" s="642"/>
      <c r="CW43" s="642"/>
      <c r="CX43" s="642"/>
      <c r="CY43" s="643"/>
      <c r="CZ43" s="615">
        <v>0.6</v>
      </c>
      <c r="DA43" s="640"/>
      <c r="DB43" s="640"/>
      <c r="DC43" s="644"/>
      <c r="DD43" s="619">
        <v>244835</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3160490</v>
      </c>
      <c r="CS44" s="611"/>
      <c r="CT44" s="611"/>
      <c r="CU44" s="611"/>
      <c r="CV44" s="611"/>
      <c r="CW44" s="611"/>
      <c r="CX44" s="611"/>
      <c r="CY44" s="612"/>
      <c r="CZ44" s="615">
        <v>7.3</v>
      </c>
      <c r="DA44" s="616"/>
      <c r="DB44" s="616"/>
      <c r="DC44" s="622"/>
      <c r="DD44" s="619">
        <v>1005979</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707732</v>
      </c>
      <c r="CS45" s="642"/>
      <c r="CT45" s="642"/>
      <c r="CU45" s="642"/>
      <c r="CV45" s="642"/>
      <c r="CW45" s="642"/>
      <c r="CX45" s="642"/>
      <c r="CY45" s="643"/>
      <c r="CZ45" s="615">
        <v>1.6</v>
      </c>
      <c r="DA45" s="640"/>
      <c r="DB45" s="640"/>
      <c r="DC45" s="644"/>
      <c r="DD45" s="619">
        <v>73063</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348</v>
      </c>
      <c r="CG46" s="608"/>
      <c r="CH46" s="608"/>
      <c r="CI46" s="608"/>
      <c r="CJ46" s="608"/>
      <c r="CK46" s="608"/>
      <c r="CL46" s="608"/>
      <c r="CM46" s="608"/>
      <c r="CN46" s="608"/>
      <c r="CO46" s="608"/>
      <c r="CP46" s="608"/>
      <c r="CQ46" s="609"/>
      <c r="CR46" s="610">
        <v>2301065</v>
      </c>
      <c r="CS46" s="611"/>
      <c r="CT46" s="611"/>
      <c r="CU46" s="611"/>
      <c r="CV46" s="611"/>
      <c r="CW46" s="611"/>
      <c r="CX46" s="611"/>
      <c r="CY46" s="612"/>
      <c r="CZ46" s="615">
        <v>5.3</v>
      </c>
      <c r="DA46" s="616"/>
      <c r="DB46" s="616"/>
      <c r="DC46" s="622"/>
      <c r="DD46" s="619">
        <v>915715</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349</v>
      </c>
      <c r="CG47" s="608"/>
      <c r="CH47" s="608"/>
      <c r="CI47" s="608"/>
      <c r="CJ47" s="608"/>
      <c r="CK47" s="608"/>
      <c r="CL47" s="608"/>
      <c r="CM47" s="608"/>
      <c r="CN47" s="608"/>
      <c r="CO47" s="608"/>
      <c r="CP47" s="608"/>
      <c r="CQ47" s="609"/>
      <c r="CR47" s="610">
        <v>6451</v>
      </c>
      <c r="CS47" s="642"/>
      <c r="CT47" s="642"/>
      <c r="CU47" s="642"/>
      <c r="CV47" s="642"/>
      <c r="CW47" s="642"/>
      <c r="CX47" s="642"/>
      <c r="CY47" s="643"/>
      <c r="CZ47" s="615">
        <v>0</v>
      </c>
      <c r="DA47" s="640"/>
      <c r="DB47" s="640"/>
      <c r="DC47" s="644"/>
      <c r="DD47" s="619">
        <v>6451</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351</v>
      </c>
      <c r="CE49" s="632"/>
      <c r="CF49" s="632"/>
      <c r="CG49" s="632"/>
      <c r="CH49" s="632"/>
      <c r="CI49" s="632"/>
      <c r="CJ49" s="632"/>
      <c r="CK49" s="632"/>
      <c r="CL49" s="632"/>
      <c r="CM49" s="632"/>
      <c r="CN49" s="632"/>
      <c r="CO49" s="632"/>
      <c r="CP49" s="632"/>
      <c r="CQ49" s="633"/>
      <c r="CR49" s="682">
        <v>43219130</v>
      </c>
      <c r="CS49" s="669"/>
      <c r="CT49" s="669"/>
      <c r="CU49" s="669"/>
      <c r="CV49" s="669"/>
      <c r="CW49" s="669"/>
      <c r="CX49" s="669"/>
      <c r="CY49" s="698"/>
      <c r="CZ49" s="690">
        <v>100</v>
      </c>
      <c r="DA49" s="699"/>
      <c r="DB49" s="699"/>
      <c r="DC49" s="700"/>
      <c r="DD49" s="701">
        <v>29819183</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6vfgfb8B0zHj2WWeFpdfp2dqEd33cHrgJjt5eiY0vojMdCWuH9pO6VDOGCfwnavCTgGfxKYqHaN82sgp8pL1tg==" saltValue="xBHmi/gbfqcjzPIGZ+SKd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2" zoomScale="70" zoomScaleNormal="25" zoomScaleSheetLayoutView="70" workbookViewId="0">
      <selection activeCell="AK12" sqref="AK12:AO12"/>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374</v>
      </c>
      <c r="C7" s="737"/>
      <c r="D7" s="737"/>
      <c r="E7" s="737"/>
      <c r="F7" s="737"/>
      <c r="G7" s="737"/>
      <c r="H7" s="737"/>
      <c r="I7" s="737"/>
      <c r="J7" s="737"/>
      <c r="K7" s="737"/>
      <c r="L7" s="737"/>
      <c r="M7" s="737"/>
      <c r="N7" s="737"/>
      <c r="O7" s="737"/>
      <c r="P7" s="738"/>
      <c r="Q7" s="739">
        <v>44640</v>
      </c>
      <c r="R7" s="740"/>
      <c r="S7" s="740"/>
      <c r="T7" s="740"/>
      <c r="U7" s="740"/>
      <c r="V7" s="740">
        <v>43096</v>
      </c>
      <c r="W7" s="740"/>
      <c r="X7" s="740"/>
      <c r="Y7" s="740"/>
      <c r="Z7" s="740"/>
      <c r="AA7" s="740">
        <v>1544</v>
      </c>
      <c r="AB7" s="740"/>
      <c r="AC7" s="740"/>
      <c r="AD7" s="740"/>
      <c r="AE7" s="741"/>
      <c r="AF7" s="742">
        <v>1146</v>
      </c>
      <c r="AG7" s="743"/>
      <c r="AH7" s="743"/>
      <c r="AI7" s="743"/>
      <c r="AJ7" s="744"/>
      <c r="AK7" s="745">
        <v>699</v>
      </c>
      <c r="AL7" s="746"/>
      <c r="AM7" s="746"/>
      <c r="AN7" s="746"/>
      <c r="AO7" s="746"/>
      <c r="AP7" s="746">
        <v>47566</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552</v>
      </c>
      <c r="BT7" s="734"/>
      <c r="BU7" s="734"/>
      <c r="BV7" s="734"/>
      <c r="BW7" s="734"/>
      <c r="BX7" s="734"/>
      <c r="BY7" s="734"/>
      <c r="BZ7" s="734"/>
      <c r="CA7" s="734"/>
      <c r="CB7" s="734"/>
      <c r="CC7" s="734"/>
      <c r="CD7" s="734"/>
      <c r="CE7" s="734"/>
      <c r="CF7" s="734"/>
      <c r="CG7" s="749"/>
      <c r="CH7" s="730">
        <v>8</v>
      </c>
      <c r="CI7" s="731"/>
      <c r="CJ7" s="731"/>
      <c r="CK7" s="731"/>
      <c r="CL7" s="732"/>
      <c r="CM7" s="730">
        <v>133</v>
      </c>
      <c r="CN7" s="731"/>
      <c r="CO7" s="731"/>
      <c r="CP7" s="731"/>
      <c r="CQ7" s="732"/>
      <c r="CR7" s="730">
        <v>30</v>
      </c>
      <c r="CS7" s="731"/>
      <c r="CT7" s="731"/>
      <c r="CU7" s="731"/>
      <c r="CV7" s="732"/>
      <c r="CW7" s="730" t="s">
        <v>558</v>
      </c>
      <c r="CX7" s="731"/>
      <c r="CY7" s="731"/>
      <c r="CZ7" s="731"/>
      <c r="DA7" s="732"/>
      <c r="DB7" s="730" t="s">
        <v>557</v>
      </c>
      <c r="DC7" s="731"/>
      <c r="DD7" s="731"/>
      <c r="DE7" s="731"/>
      <c r="DF7" s="732"/>
      <c r="DG7" s="730" t="s">
        <v>557</v>
      </c>
      <c r="DH7" s="731"/>
      <c r="DI7" s="731"/>
      <c r="DJ7" s="731"/>
      <c r="DK7" s="732"/>
      <c r="DL7" s="730" t="s">
        <v>557</v>
      </c>
      <c r="DM7" s="731"/>
      <c r="DN7" s="731"/>
      <c r="DO7" s="731"/>
      <c r="DP7" s="732"/>
      <c r="DQ7" s="730" t="s">
        <v>557</v>
      </c>
      <c r="DR7" s="731"/>
      <c r="DS7" s="731"/>
      <c r="DT7" s="731"/>
      <c r="DU7" s="732"/>
      <c r="DV7" s="733"/>
      <c r="DW7" s="734"/>
      <c r="DX7" s="734"/>
      <c r="DY7" s="734"/>
      <c r="DZ7" s="735"/>
      <c r="EA7" s="229"/>
    </row>
    <row r="8" spans="1:131" s="230" customFormat="1" ht="26.25" customHeight="1" x14ac:dyDescent="0.2">
      <c r="A8" s="233">
        <v>2</v>
      </c>
      <c r="B8" s="767" t="s">
        <v>375</v>
      </c>
      <c r="C8" s="768"/>
      <c r="D8" s="768"/>
      <c r="E8" s="768"/>
      <c r="F8" s="768"/>
      <c r="G8" s="768"/>
      <c r="H8" s="768"/>
      <c r="I8" s="768"/>
      <c r="J8" s="768"/>
      <c r="K8" s="768"/>
      <c r="L8" s="768"/>
      <c r="M8" s="768"/>
      <c r="N8" s="768"/>
      <c r="O8" s="768"/>
      <c r="P8" s="769"/>
      <c r="Q8" s="770">
        <v>167</v>
      </c>
      <c r="R8" s="771"/>
      <c r="S8" s="771"/>
      <c r="T8" s="771"/>
      <c r="U8" s="771"/>
      <c r="V8" s="771">
        <v>161</v>
      </c>
      <c r="W8" s="771"/>
      <c r="X8" s="771"/>
      <c r="Y8" s="771"/>
      <c r="Z8" s="771"/>
      <c r="AA8" s="771">
        <v>6</v>
      </c>
      <c r="AB8" s="771"/>
      <c r="AC8" s="771"/>
      <c r="AD8" s="771"/>
      <c r="AE8" s="772"/>
      <c r="AF8" s="773">
        <v>6</v>
      </c>
      <c r="AG8" s="774"/>
      <c r="AH8" s="774"/>
      <c r="AI8" s="774"/>
      <c r="AJ8" s="775"/>
      <c r="AK8" s="756">
        <v>37</v>
      </c>
      <c r="AL8" s="757"/>
      <c r="AM8" s="757"/>
      <c r="AN8" s="757"/>
      <c r="AO8" s="757"/>
      <c r="AP8" s="757">
        <v>26</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553</v>
      </c>
      <c r="BT8" s="761"/>
      <c r="BU8" s="761"/>
      <c r="BV8" s="761"/>
      <c r="BW8" s="761"/>
      <c r="BX8" s="761"/>
      <c r="BY8" s="761"/>
      <c r="BZ8" s="761"/>
      <c r="CA8" s="761"/>
      <c r="CB8" s="761"/>
      <c r="CC8" s="761"/>
      <c r="CD8" s="761"/>
      <c r="CE8" s="761"/>
      <c r="CF8" s="761"/>
      <c r="CG8" s="762"/>
      <c r="CH8" s="763">
        <v>1</v>
      </c>
      <c r="CI8" s="764"/>
      <c r="CJ8" s="764"/>
      <c r="CK8" s="764"/>
      <c r="CL8" s="765"/>
      <c r="CM8" s="763">
        <v>50</v>
      </c>
      <c r="CN8" s="764"/>
      <c r="CO8" s="764"/>
      <c r="CP8" s="764"/>
      <c r="CQ8" s="765"/>
      <c r="CR8" s="763">
        <v>20</v>
      </c>
      <c r="CS8" s="764"/>
      <c r="CT8" s="764"/>
      <c r="CU8" s="764"/>
      <c r="CV8" s="765"/>
      <c r="CW8" s="763">
        <v>8</v>
      </c>
      <c r="CX8" s="764"/>
      <c r="CY8" s="764"/>
      <c r="CZ8" s="764"/>
      <c r="DA8" s="765"/>
      <c r="DB8" s="763" t="s">
        <v>557</v>
      </c>
      <c r="DC8" s="764"/>
      <c r="DD8" s="764"/>
      <c r="DE8" s="764"/>
      <c r="DF8" s="765"/>
      <c r="DG8" s="763" t="s">
        <v>557</v>
      </c>
      <c r="DH8" s="764"/>
      <c r="DI8" s="764"/>
      <c r="DJ8" s="764"/>
      <c r="DK8" s="765"/>
      <c r="DL8" s="763" t="s">
        <v>557</v>
      </c>
      <c r="DM8" s="764"/>
      <c r="DN8" s="764"/>
      <c r="DO8" s="764"/>
      <c r="DP8" s="765"/>
      <c r="DQ8" s="763" t="s">
        <v>557</v>
      </c>
      <c r="DR8" s="764"/>
      <c r="DS8" s="764"/>
      <c r="DT8" s="764"/>
      <c r="DU8" s="765"/>
      <c r="DV8" s="760"/>
      <c r="DW8" s="761"/>
      <c r="DX8" s="761"/>
      <c r="DY8" s="761"/>
      <c r="DZ8" s="766"/>
      <c r="EA8" s="229"/>
    </row>
    <row r="9" spans="1:131" s="230" customFormat="1" ht="26.25" customHeight="1" x14ac:dyDescent="0.2">
      <c r="A9" s="233">
        <v>3</v>
      </c>
      <c r="B9" s="767" t="s">
        <v>376</v>
      </c>
      <c r="C9" s="768"/>
      <c r="D9" s="768"/>
      <c r="E9" s="768"/>
      <c r="F9" s="768"/>
      <c r="G9" s="768"/>
      <c r="H9" s="768"/>
      <c r="I9" s="768"/>
      <c r="J9" s="768"/>
      <c r="K9" s="768"/>
      <c r="L9" s="768"/>
      <c r="M9" s="768"/>
      <c r="N9" s="768"/>
      <c r="O9" s="768"/>
      <c r="P9" s="769"/>
      <c r="Q9" s="770" t="s">
        <v>551</v>
      </c>
      <c r="R9" s="771"/>
      <c r="S9" s="771"/>
      <c r="T9" s="771"/>
      <c r="U9" s="771"/>
      <c r="V9" s="771" t="s">
        <v>551</v>
      </c>
      <c r="W9" s="771"/>
      <c r="X9" s="771"/>
      <c r="Y9" s="771"/>
      <c r="Z9" s="771"/>
      <c r="AA9" s="771" t="s">
        <v>551</v>
      </c>
      <c r="AB9" s="771"/>
      <c r="AC9" s="771"/>
      <c r="AD9" s="771"/>
      <c r="AE9" s="772"/>
      <c r="AF9" s="773" t="s">
        <v>122</v>
      </c>
      <c r="AG9" s="774"/>
      <c r="AH9" s="774"/>
      <c r="AI9" s="774"/>
      <c r="AJ9" s="775"/>
      <c r="AK9" s="756" t="s">
        <v>558</v>
      </c>
      <c r="AL9" s="757"/>
      <c r="AM9" s="757"/>
      <c r="AN9" s="757"/>
      <c r="AO9" s="757"/>
      <c r="AP9" s="757" t="s">
        <v>551</v>
      </c>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554</v>
      </c>
      <c r="BT9" s="761"/>
      <c r="BU9" s="761"/>
      <c r="BV9" s="761"/>
      <c r="BW9" s="761"/>
      <c r="BX9" s="761"/>
      <c r="BY9" s="761"/>
      <c r="BZ9" s="761"/>
      <c r="CA9" s="761"/>
      <c r="CB9" s="761"/>
      <c r="CC9" s="761"/>
      <c r="CD9" s="761"/>
      <c r="CE9" s="761"/>
      <c r="CF9" s="761"/>
      <c r="CG9" s="762"/>
      <c r="CH9" s="763">
        <v>33</v>
      </c>
      <c r="CI9" s="764"/>
      <c r="CJ9" s="764"/>
      <c r="CK9" s="764"/>
      <c r="CL9" s="765"/>
      <c r="CM9" s="763">
        <v>134</v>
      </c>
      <c r="CN9" s="764"/>
      <c r="CO9" s="764"/>
      <c r="CP9" s="764"/>
      <c r="CQ9" s="765"/>
      <c r="CR9" s="763">
        <v>45</v>
      </c>
      <c r="CS9" s="764"/>
      <c r="CT9" s="764"/>
      <c r="CU9" s="764"/>
      <c r="CV9" s="765"/>
      <c r="CW9" s="763" t="s">
        <v>558</v>
      </c>
      <c r="CX9" s="764"/>
      <c r="CY9" s="764"/>
      <c r="CZ9" s="764"/>
      <c r="DA9" s="765"/>
      <c r="DB9" s="763" t="s">
        <v>557</v>
      </c>
      <c r="DC9" s="764"/>
      <c r="DD9" s="764"/>
      <c r="DE9" s="764"/>
      <c r="DF9" s="765"/>
      <c r="DG9" s="763" t="s">
        <v>557</v>
      </c>
      <c r="DH9" s="764"/>
      <c r="DI9" s="764"/>
      <c r="DJ9" s="764"/>
      <c r="DK9" s="765"/>
      <c r="DL9" s="763">
        <v>180</v>
      </c>
      <c r="DM9" s="764"/>
      <c r="DN9" s="764"/>
      <c r="DO9" s="764"/>
      <c r="DP9" s="765"/>
      <c r="DQ9" s="763">
        <v>18</v>
      </c>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t="s">
        <v>555</v>
      </c>
      <c r="BT10" s="761"/>
      <c r="BU10" s="761"/>
      <c r="BV10" s="761"/>
      <c r="BW10" s="761"/>
      <c r="BX10" s="761"/>
      <c r="BY10" s="761"/>
      <c r="BZ10" s="761"/>
      <c r="CA10" s="761"/>
      <c r="CB10" s="761"/>
      <c r="CC10" s="761"/>
      <c r="CD10" s="761"/>
      <c r="CE10" s="761"/>
      <c r="CF10" s="761"/>
      <c r="CG10" s="762"/>
      <c r="CH10" s="763">
        <v>-1</v>
      </c>
      <c r="CI10" s="764"/>
      <c r="CJ10" s="764"/>
      <c r="CK10" s="764"/>
      <c r="CL10" s="765"/>
      <c r="CM10" s="763">
        <v>74</v>
      </c>
      <c r="CN10" s="764"/>
      <c r="CO10" s="764"/>
      <c r="CP10" s="764"/>
      <c r="CQ10" s="765"/>
      <c r="CR10" s="763">
        <v>30</v>
      </c>
      <c r="CS10" s="764"/>
      <c r="CT10" s="764"/>
      <c r="CU10" s="764"/>
      <c r="CV10" s="765"/>
      <c r="CW10" s="763" t="s">
        <v>558</v>
      </c>
      <c r="CX10" s="764"/>
      <c r="CY10" s="764"/>
      <c r="CZ10" s="764"/>
      <c r="DA10" s="765"/>
      <c r="DB10" s="763" t="s">
        <v>557</v>
      </c>
      <c r="DC10" s="764"/>
      <c r="DD10" s="764"/>
      <c r="DE10" s="764"/>
      <c r="DF10" s="765"/>
      <c r="DG10" s="763" t="s">
        <v>557</v>
      </c>
      <c r="DH10" s="764"/>
      <c r="DI10" s="764"/>
      <c r="DJ10" s="764"/>
      <c r="DK10" s="765"/>
      <c r="DL10" s="763" t="s">
        <v>557</v>
      </c>
      <c r="DM10" s="764"/>
      <c r="DN10" s="764"/>
      <c r="DO10" s="764"/>
      <c r="DP10" s="765"/>
      <c r="DQ10" s="763" t="s">
        <v>557</v>
      </c>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t="s">
        <v>556</v>
      </c>
      <c r="BT11" s="761"/>
      <c r="BU11" s="761"/>
      <c r="BV11" s="761"/>
      <c r="BW11" s="761"/>
      <c r="BX11" s="761"/>
      <c r="BY11" s="761"/>
      <c r="BZ11" s="761"/>
      <c r="CA11" s="761"/>
      <c r="CB11" s="761"/>
      <c r="CC11" s="761"/>
      <c r="CD11" s="761"/>
      <c r="CE11" s="761"/>
      <c r="CF11" s="761"/>
      <c r="CG11" s="762"/>
      <c r="CH11" s="763">
        <v>23</v>
      </c>
      <c r="CI11" s="764"/>
      <c r="CJ11" s="764"/>
      <c r="CK11" s="764"/>
      <c r="CL11" s="765"/>
      <c r="CM11" s="763">
        <v>407</v>
      </c>
      <c r="CN11" s="764"/>
      <c r="CO11" s="764"/>
      <c r="CP11" s="764"/>
      <c r="CQ11" s="765"/>
      <c r="CR11" s="763">
        <v>26</v>
      </c>
      <c r="CS11" s="764"/>
      <c r="CT11" s="764"/>
      <c r="CU11" s="764"/>
      <c r="CV11" s="765"/>
      <c r="CW11" s="763" t="s">
        <v>558</v>
      </c>
      <c r="CX11" s="764"/>
      <c r="CY11" s="764"/>
      <c r="CZ11" s="764"/>
      <c r="DA11" s="765"/>
      <c r="DB11" s="763" t="s">
        <v>557</v>
      </c>
      <c r="DC11" s="764"/>
      <c r="DD11" s="764"/>
      <c r="DE11" s="764"/>
      <c r="DF11" s="765"/>
      <c r="DG11" s="763" t="s">
        <v>557</v>
      </c>
      <c r="DH11" s="764"/>
      <c r="DI11" s="764"/>
      <c r="DJ11" s="764"/>
      <c r="DK11" s="765"/>
      <c r="DL11" s="763" t="s">
        <v>557</v>
      </c>
      <c r="DM11" s="764"/>
      <c r="DN11" s="764"/>
      <c r="DO11" s="764"/>
      <c r="DP11" s="765"/>
      <c r="DQ11" s="763" t="s">
        <v>557</v>
      </c>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377</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378</v>
      </c>
      <c r="B23" s="776" t="s">
        <v>379</v>
      </c>
      <c r="C23" s="777"/>
      <c r="D23" s="777"/>
      <c r="E23" s="777"/>
      <c r="F23" s="777"/>
      <c r="G23" s="777"/>
      <c r="H23" s="777"/>
      <c r="I23" s="777"/>
      <c r="J23" s="777"/>
      <c r="K23" s="777"/>
      <c r="L23" s="777"/>
      <c r="M23" s="777"/>
      <c r="N23" s="777"/>
      <c r="O23" s="777"/>
      <c r="P23" s="778"/>
      <c r="Q23" s="779">
        <v>44807</v>
      </c>
      <c r="R23" s="780"/>
      <c r="S23" s="780"/>
      <c r="T23" s="780"/>
      <c r="U23" s="780"/>
      <c r="V23" s="780">
        <v>43257</v>
      </c>
      <c r="W23" s="780"/>
      <c r="X23" s="780"/>
      <c r="Y23" s="780"/>
      <c r="Z23" s="780"/>
      <c r="AA23" s="780">
        <v>1550</v>
      </c>
      <c r="AB23" s="780"/>
      <c r="AC23" s="780"/>
      <c r="AD23" s="780"/>
      <c r="AE23" s="781"/>
      <c r="AF23" s="782">
        <v>1153</v>
      </c>
      <c r="AG23" s="780"/>
      <c r="AH23" s="780"/>
      <c r="AI23" s="780"/>
      <c r="AJ23" s="783"/>
      <c r="AK23" s="784"/>
      <c r="AL23" s="785"/>
      <c r="AM23" s="785"/>
      <c r="AN23" s="785"/>
      <c r="AO23" s="785"/>
      <c r="AP23" s="780">
        <v>47592</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380</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381</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382</v>
      </c>
      <c r="R26" s="721"/>
      <c r="S26" s="721"/>
      <c r="T26" s="721"/>
      <c r="U26" s="722"/>
      <c r="V26" s="720" t="s">
        <v>383</v>
      </c>
      <c r="W26" s="721"/>
      <c r="X26" s="721"/>
      <c r="Y26" s="721"/>
      <c r="Z26" s="722"/>
      <c r="AA26" s="720" t="s">
        <v>384</v>
      </c>
      <c r="AB26" s="721"/>
      <c r="AC26" s="721"/>
      <c r="AD26" s="721"/>
      <c r="AE26" s="721"/>
      <c r="AF26" s="801" t="s">
        <v>385</v>
      </c>
      <c r="AG26" s="802"/>
      <c r="AH26" s="802"/>
      <c r="AI26" s="802"/>
      <c r="AJ26" s="803"/>
      <c r="AK26" s="721" t="s">
        <v>386</v>
      </c>
      <c r="AL26" s="721"/>
      <c r="AM26" s="721"/>
      <c r="AN26" s="721"/>
      <c r="AO26" s="722"/>
      <c r="AP26" s="720" t="s">
        <v>387</v>
      </c>
      <c r="AQ26" s="721"/>
      <c r="AR26" s="721"/>
      <c r="AS26" s="721"/>
      <c r="AT26" s="722"/>
      <c r="AU26" s="720" t="s">
        <v>388</v>
      </c>
      <c r="AV26" s="721"/>
      <c r="AW26" s="721"/>
      <c r="AX26" s="721"/>
      <c r="AY26" s="722"/>
      <c r="AZ26" s="720" t="s">
        <v>389</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390</v>
      </c>
      <c r="C28" s="737"/>
      <c r="D28" s="737"/>
      <c r="E28" s="737"/>
      <c r="F28" s="737"/>
      <c r="G28" s="737"/>
      <c r="H28" s="737"/>
      <c r="I28" s="737"/>
      <c r="J28" s="737"/>
      <c r="K28" s="737"/>
      <c r="L28" s="737"/>
      <c r="M28" s="737"/>
      <c r="N28" s="737"/>
      <c r="O28" s="737"/>
      <c r="P28" s="738"/>
      <c r="Q28" s="809">
        <v>8763</v>
      </c>
      <c r="R28" s="810"/>
      <c r="S28" s="810"/>
      <c r="T28" s="810"/>
      <c r="U28" s="810"/>
      <c r="V28" s="810">
        <v>8232</v>
      </c>
      <c r="W28" s="810"/>
      <c r="X28" s="810"/>
      <c r="Y28" s="810"/>
      <c r="Z28" s="810"/>
      <c r="AA28" s="810">
        <v>531</v>
      </c>
      <c r="AB28" s="810"/>
      <c r="AC28" s="810"/>
      <c r="AD28" s="810"/>
      <c r="AE28" s="811"/>
      <c r="AF28" s="812">
        <v>531</v>
      </c>
      <c r="AG28" s="810"/>
      <c r="AH28" s="810"/>
      <c r="AI28" s="810"/>
      <c r="AJ28" s="813"/>
      <c r="AK28" s="814">
        <v>578</v>
      </c>
      <c r="AL28" s="815"/>
      <c r="AM28" s="815"/>
      <c r="AN28" s="815"/>
      <c r="AO28" s="815"/>
      <c r="AP28" s="815">
        <v>80</v>
      </c>
      <c r="AQ28" s="815"/>
      <c r="AR28" s="815"/>
      <c r="AS28" s="815"/>
      <c r="AT28" s="815"/>
      <c r="AU28" s="815" t="s">
        <v>558</v>
      </c>
      <c r="AV28" s="815"/>
      <c r="AW28" s="815"/>
      <c r="AX28" s="815"/>
      <c r="AY28" s="815"/>
      <c r="AZ28" s="816" t="s">
        <v>558</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391</v>
      </c>
      <c r="C29" s="768"/>
      <c r="D29" s="768"/>
      <c r="E29" s="768"/>
      <c r="F29" s="768"/>
      <c r="G29" s="768"/>
      <c r="H29" s="768"/>
      <c r="I29" s="768"/>
      <c r="J29" s="768"/>
      <c r="K29" s="768"/>
      <c r="L29" s="768"/>
      <c r="M29" s="768"/>
      <c r="N29" s="768"/>
      <c r="O29" s="768"/>
      <c r="P29" s="769"/>
      <c r="Q29" s="770">
        <v>8234</v>
      </c>
      <c r="R29" s="771"/>
      <c r="S29" s="771"/>
      <c r="T29" s="771"/>
      <c r="U29" s="771"/>
      <c r="V29" s="771">
        <v>8098</v>
      </c>
      <c r="W29" s="771"/>
      <c r="X29" s="771"/>
      <c r="Y29" s="771"/>
      <c r="Z29" s="771"/>
      <c r="AA29" s="771">
        <v>137</v>
      </c>
      <c r="AB29" s="771"/>
      <c r="AC29" s="771"/>
      <c r="AD29" s="771"/>
      <c r="AE29" s="772"/>
      <c r="AF29" s="773">
        <v>137</v>
      </c>
      <c r="AG29" s="774"/>
      <c r="AH29" s="774"/>
      <c r="AI29" s="774"/>
      <c r="AJ29" s="775"/>
      <c r="AK29" s="821">
        <v>1280</v>
      </c>
      <c r="AL29" s="817"/>
      <c r="AM29" s="817"/>
      <c r="AN29" s="817"/>
      <c r="AO29" s="817"/>
      <c r="AP29" s="817" t="s">
        <v>558</v>
      </c>
      <c r="AQ29" s="817"/>
      <c r="AR29" s="817"/>
      <c r="AS29" s="817"/>
      <c r="AT29" s="817"/>
      <c r="AU29" s="817" t="s">
        <v>558</v>
      </c>
      <c r="AV29" s="817"/>
      <c r="AW29" s="817"/>
      <c r="AX29" s="817"/>
      <c r="AY29" s="817"/>
      <c r="AZ29" s="818" t="s">
        <v>558</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392</v>
      </c>
      <c r="C30" s="768"/>
      <c r="D30" s="768"/>
      <c r="E30" s="768"/>
      <c r="F30" s="768"/>
      <c r="G30" s="768"/>
      <c r="H30" s="768"/>
      <c r="I30" s="768"/>
      <c r="J30" s="768"/>
      <c r="K30" s="768"/>
      <c r="L30" s="768"/>
      <c r="M30" s="768"/>
      <c r="N30" s="768"/>
      <c r="O30" s="768"/>
      <c r="P30" s="769"/>
      <c r="Q30" s="770">
        <v>1248</v>
      </c>
      <c r="R30" s="771"/>
      <c r="S30" s="771"/>
      <c r="T30" s="771"/>
      <c r="U30" s="771"/>
      <c r="V30" s="771">
        <v>1247</v>
      </c>
      <c r="W30" s="771"/>
      <c r="X30" s="771"/>
      <c r="Y30" s="771"/>
      <c r="Z30" s="771"/>
      <c r="AA30" s="771">
        <v>1</v>
      </c>
      <c r="AB30" s="771"/>
      <c r="AC30" s="771"/>
      <c r="AD30" s="771"/>
      <c r="AE30" s="772"/>
      <c r="AF30" s="773">
        <v>1</v>
      </c>
      <c r="AG30" s="774"/>
      <c r="AH30" s="774"/>
      <c r="AI30" s="774"/>
      <c r="AJ30" s="775"/>
      <c r="AK30" s="821">
        <v>320</v>
      </c>
      <c r="AL30" s="817"/>
      <c r="AM30" s="817"/>
      <c r="AN30" s="817"/>
      <c r="AO30" s="817"/>
      <c r="AP30" s="817" t="s">
        <v>558</v>
      </c>
      <c r="AQ30" s="817"/>
      <c r="AR30" s="817"/>
      <c r="AS30" s="817"/>
      <c r="AT30" s="817"/>
      <c r="AU30" s="817" t="s">
        <v>558</v>
      </c>
      <c r="AV30" s="817"/>
      <c r="AW30" s="817"/>
      <c r="AX30" s="817"/>
      <c r="AY30" s="817"/>
      <c r="AZ30" s="818" t="s">
        <v>558</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393</v>
      </c>
      <c r="C31" s="768"/>
      <c r="D31" s="768"/>
      <c r="E31" s="768"/>
      <c r="F31" s="768"/>
      <c r="G31" s="768"/>
      <c r="H31" s="768"/>
      <c r="I31" s="768"/>
      <c r="J31" s="768"/>
      <c r="K31" s="768"/>
      <c r="L31" s="768"/>
      <c r="M31" s="768"/>
      <c r="N31" s="768"/>
      <c r="O31" s="768"/>
      <c r="P31" s="769"/>
      <c r="Q31" s="770">
        <v>2383</v>
      </c>
      <c r="R31" s="771"/>
      <c r="S31" s="771"/>
      <c r="T31" s="771"/>
      <c r="U31" s="771"/>
      <c r="V31" s="771">
        <v>3230</v>
      </c>
      <c r="W31" s="771"/>
      <c r="X31" s="771"/>
      <c r="Y31" s="771"/>
      <c r="Z31" s="771"/>
      <c r="AA31" s="771">
        <v>-847</v>
      </c>
      <c r="AB31" s="771"/>
      <c r="AC31" s="771"/>
      <c r="AD31" s="771"/>
      <c r="AE31" s="772"/>
      <c r="AF31" s="773">
        <v>2199</v>
      </c>
      <c r="AG31" s="774"/>
      <c r="AH31" s="774"/>
      <c r="AI31" s="774"/>
      <c r="AJ31" s="775"/>
      <c r="AK31" s="821">
        <v>125</v>
      </c>
      <c r="AL31" s="817"/>
      <c r="AM31" s="817"/>
      <c r="AN31" s="817"/>
      <c r="AO31" s="817"/>
      <c r="AP31" s="822">
        <v>6652</v>
      </c>
      <c r="AQ31" s="823"/>
      <c r="AR31" s="823"/>
      <c r="AS31" s="823"/>
      <c r="AT31" s="821"/>
      <c r="AU31" s="817">
        <v>1078</v>
      </c>
      <c r="AV31" s="817"/>
      <c r="AW31" s="817"/>
      <c r="AX31" s="817"/>
      <c r="AY31" s="817"/>
      <c r="AZ31" s="818" t="s">
        <v>558</v>
      </c>
      <c r="BA31" s="818"/>
      <c r="BB31" s="818"/>
      <c r="BC31" s="818"/>
      <c r="BD31" s="818"/>
      <c r="BE31" s="819" t="s">
        <v>394</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395</v>
      </c>
      <c r="C32" s="768"/>
      <c r="D32" s="768"/>
      <c r="E32" s="768"/>
      <c r="F32" s="768"/>
      <c r="G32" s="768"/>
      <c r="H32" s="768"/>
      <c r="I32" s="768"/>
      <c r="J32" s="768"/>
      <c r="K32" s="768"/>
      <c r="L32" s="768"/>
      <c r="M32" s="768"/>
      <c r="N32" s="768"/>
      <c r="O32" s="768"/>
      <c r="P32" s="769"/>
      <c r="Q32" s="770">
        <v>3538</v>
      </c>
      <c r="R32" s="771"/>
      <c r="S32" s="771"/>
      <c r="T32" s="771"/>
      <c r="U32" s="771"/>
      <c r="V32" s="771">
        <v>3996</v>
      </c>
      <c r="W32" s="771"/>
      <c r="X32" s="771"/>
      <c r="Y32" s="771"/>
      <c r="Z32" s="771"/>
      <c r="AA32" s="771">
        <v>-458</v>
      </c>
      <c r="AB32" s="771"/>
      <c r="AC32" s="771"/>
      <c r="AD32" s="771"/>
      <c r="AE32" s="772"/>
      <c r="AF32" s="773">
        <v>270</v>
      </c>
      <c r="AG32" s="774"/>
      <c r="AH32" s="774"/>
      <c r="AI32" s="774"/>
      <c r="AJ32" s="775"/>
      <c r="AK32" s="821">
        <v>1070</v>
      </c>
      <c r="AL32" s="817"/>
      <c r="AM32" s="817"/>
      <c r="AN32" s="817"/>
      <c r="AO32" s="817"/>
      <c r="AP32" s="817">
        <v>10775</v>
      </c>
      <c r="AQ32" s="817"/>
      <c r="AR32" s="817"/>
      <c r="AS32" s="817"/>
      <c r="AT32" s="817"/>
      <c r="AU32" s="817">
        <v>8599</v>
      </c>
      <c r="AV32" s="817"/>
      <c r="AW32" s="817"/>
      <c r="AX32" s="817"/>
      <c r="AY32" s="817"/>
      <c r="AZ32" s="818" t="s">
        <v>558</v>
      </c>
      <c r="BA32" s="818"/>
      <c r="BB32" s="818"/>
      <c r="BC32" s="818"/>
      <c r="BD32" s="818"/>
      <c r="BE32" s="819" t="s">
        <v>394</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t="s">
        <v>396</v>
      </c>
      <c r="C33" s="768"/>
      <c r="D33" s="768"/>
      <c r="E33" s="768"/>
      <c r="F33" s="768"/>
      <c r="G33" s="768"/>
      <c r="H33" s="768"/>
      <c r="I33" s="768"/>
      <c r="J33" s="768"/>
      <c r="K33" s="768"/>
      <c r="L33" s="768"/>
      <c r="M33" s="768"/>
      <c r="N33" s="768"/>
      <c r="O33" s="768"/>
      <c r="P33" s="769"/>
      <c r="Q33" s="770">
        <v>73</v>
      </c>
      <c r="R33" s="771"/>
      <c r="S33" s="771"/>
      <c r="T33" s="771"/>
      <c r="U33" s="771"/>
      <c r="V33" s="771">
        <v>67</v>
      </c>
      <c r="W33" s="771"/>
      <c r="X33" s="771"/>
      <c r="Y33" s="771"/>
      <c r="Z33" s="771"/>
      <c r="AA33" s="771">
        <v>6</v>
      </c>
      <c r="AB33" s="771"/>
      <c r="AC33" s="771"/>
      <c r="AD33" s="771"/>
      <c r="AE33" s="772"/>
      <c r="AF33" s="773">
        <v>6</v>
      </c>
      <c r="AG33" s="774"/>
      <c r="AH33" s="774"/>
      <c r="AI33" s="774"/>
      <c r="AJ33" s="775"/>
      <c r="AK33" s="821">
        <v>25</v>
      </c>
      <c r="AL33" s="817"/>
      <c r="AM33" s="817"/>
      <c r="AN33" s="817"/>
      <c r="AO33" s="817"/>
      <c r="AP33" s="817" t="s">
        <v>558</v>
      </c>
      <c r="AQ33" s="817"/>
      <c r="AR33" s="817"/>
      <c r="AS33" s="817"/>
      <c r="AT33" s="817"/>
      <c r="AU33" s="817" t="s">
        <v>558</v>
      </c>
      <c r="AV33" s="817"/>
      <c r="AW33" s="817"/>
      <c r="AX33" s="817"/>
      <c r="AY33" s="817"/>
      <c r="AZ33" s="818" t="s">
        <v>558</v>
      </c>
      <c r="BA33" s="818"/>
      <c r="BB33" s="818"/>
      <c r="BC33" s="818"/>
      <c r="BD33" s="818"/>
      <c r="BE33" s="819" t="s">
        <v>397</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t="s">
        <v>398</v>
      </c>
      <c r="C34" s="768"/>
      <c r="D34" s="768"/>
      <c r="E34" s="768"/>
      <c r="F34" s="768"/>
      <c r="G34" s="768"/>
      <c r="H34" s="768"/>
      <c r="I34" s="768"/>
      <c r="J34" s="768"/>
      <c r="K34" s="768"/>
      <c r="L34" s="768"/>
      <c r="M34" s="768"/>
      <c r="N34" s="768"/>
      <c r="O34" s="768"/>
      <c r="P34" s="769"/>
      <c r="Q34" s="770">
        <v>97</v>
      </c>
      <c r="R34" s="771"/>
      <c r="S34" s="771"/>
      <c r="T34" s="771"/>
      <c r="U34" s="771"/>
      <c r="V34" s="771">
        <v>94</v>
      </c>
      <c r="W34" s="771"/>
      <c r="X34" s="771"/>
      <c r="Y34" s="771"/>
      <c r="Z34" s="771"/>
      <c r="AA34" s="771">
        <v>3</v>
      </c>
      <c r="AB34" s="771"/>
      <c r="AC34" s="771"/>
      <c r="AD34" s="771"/>
      <c r="AE34" s="772"/>
      <c r="AF34" s="773">
        <v>2</v>
      </c>
      <c r="AG34" s="774"/>
      <c r="AH34" s="774"/>
      <c r="AI34" s="774"/>
      <c r="AJ34" s="775"/>
      <c r="AK34" s="821">
        <v>16</v>
      </c>
      <c r="AL34" s="817"/>
      <c r="AM34" s="817"/>
      <c r="AN34" s="817"/>
      <c r="AO34" s="817"/>
      <c r="AP34" s="817" t="s">
        <v>558</v>
      </c>
      <c r="AQ34" s="817"/>
      <c r="AR34" s="817"/>
      <c r="AS34" s="817"/>
      <c r="AT34" s="817"/>
      <c r="AU34" s="817" t="s">
        <v>558</v>
      </c>
      <c r="AV34" s="817"/>
      <c r="AW34" s="817"/>
      <c r="AX34" s="817"/>
      <c r="AY34" s="817"/>
      <c r="AZ34" s="818" t="s">
        <v>558</v>
      </c>
      <c r="BA34" s="818"/>
      <c r="BB34" s="818"/>
      <c r="BC34" s="818"/>
      <c r="BD34" s="818"/>
      <c r="BE34" s="819" t="s">
        <v>397</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4"/>
      <c r="R50" s="825"/>
      <c r="S50" s="825"/>
      <c r="T50" s="825"/>
      <c r="U50" s="825"/>
      <c r="V50" s="825"/>
      <c r="W50" s="825"/>
      <c r="X50" s="825"/>
      <c r="Y50" s="825"/>
      <c r="Z50" s="825"/>
      <c r="AA50" s="825"/>
      <c r="AB50" s="825"/>
      <c r="AC50" s="825"/>
      <c r="AD50" s="825"/>
      <c r="AE50" s="826"/>
      <c r="AF50" s="773"/>
      <c r="AG50" s="774"/>
      <c r="AH50" s="774"/>
      <c r="AI50" s="774"/>
      <c r="AJ50" s="775"/>
      <c r="AK50" s="828"/>
      <c r="AL50" s="825"/>
      <c r="AM50" s="825"/>
      <c r="AN50" s="825"/>
      <c r="AO50" s="825"/>
      <c r="AP50" s="825"/>
      <c r="AQ50" s="825"/>
      <c r="AR50" s="825"/>
      <c r="AS50" s="825"/>
      <c r="AT50" s="825"/>
      <c r="AU50" s="825"/>
      <c r="AV50" s="825"/>
      <c r="AW50" s="825"/>
      <c r="AX50" s="825"/>
      <c r="AY50" s="825"/>
      <c r="AZ50" s="827"/>
      <c r="BA50" s="827"/>
      <c r="BB50" s="827"/>
      <c r="BC50" s="827"/>
      <c r="BD50" s="827"/>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4"/>
      <c r="R51" s="825"/>
      <c r="S51" s="825"/>
      <c r="T51" s="825"/>
      <c r="U51" s="825"/>
      <c r="V51" s="825"/>
      <c r="W51" s="825"/>
      <c r="X51" s="825"/>
      <c r="Y51" s="825"/>
      <c r="Z51" s="825"/>
      <c r="AA51" s="825"/>
      <c r="AB51" s="825"/>
      <c r="AC51" s="825"/>
      <c r="AD51" s="825"/>
      <c r="AE51" s="826"/>
      <c r="AF51" s="773"/>
      <c r="AG51" s="774"/>
      <c r="AH51" s="774"/>
      <c r="AI51" s="774"/>
      <c r="AJ51" s="775"/>
      <c r="AK51" s="828"/>
      <c r="AL51" s="825"/>
      <c r="AM51" s="825"/>
      <c r="AN51" s="825"/>
      <c r="AO51" s="825"/>
      <c r="AP51" s="825"/>
      <c r="AQ51" s="825"/>
      <c r="AR51" s="825"/>
      <c r="AS51" s="825"/>
      <c r="AT51" s="825"/>
      <c r="AU51" s="825"/>
      <c r="AV51" s="825"/>
      <c r="AW51" s="825"/>
      <c r="AX51" s="825"/>
      <c r="AY51" s="825"/>
      <c r="AZ51" s="827"/>
      <c r="BA51" s="827"/>
      <c r="BB51" s="827"/>
      <c r="BC51" s="827"/>
      <c r="BD51" s="827"/>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4"/>
      <c r="R52" s="825"/>
      <c r="S52" s="825"/>
      <c r="T52" s="825"/>
      <c r="U52" s="825"/>
      <c r="V52" s="825"/>
      <c r="W52" s="825"/>
      <c r="X52" s="825"/>
      <c r="Y52" s="825"/>
      <c r="Z52" s="825"/>
      <c r="AA52" s="825"/>
      <c r="AB52" s="825"/>
      <c r="AC52" s="825"/>
      <c r="AD52" s="825"/>
      <c r="AE52" s="826"/>
      <c r="AF52" s="773"/>
      <c r="AG52" s="774"/>
      <c r="AH52" s="774"/>
      <c r="AI52" s="774"/>
      <c r="AJ52" s="775"/>
      <c r="AK52" s="828"/>
      <c r="AL52" s="825"/>
      <c r="AM52" s="825"/>
      <c r="AN52" s="825"/>
      <c r="AO52" s="825"/>
      <c r="AP52" s="825"/>
      <c r="AQ52" s="825"/>
      <c r="AR52" s="825"/>
      <c r="AS52" s="825"/>
      <c r="AT52" s="825"/>
      <c r="AU52" s="825"/>
      <c r="AV52" s="825"/>
      <c r="AW52" s="825"/>
      <c r="AX52" s="825"/>
      <c r="AY52" s="825"/>
      <c r="AZ52" s="827"/>
      <c r="BA52" s="827"/>
      <c r="BB52" s="827"/>
      <c r="BC52" s="827"/>
      <c r="BD52" s="827"/>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4"/>
      <c r="R53" s="825"/>
      <c r="S53" s="825"/>
      <c r="T53" s="825"/>
      <c r="U53" s="825"/>
      <c r="V53" s="825"/>
      <c r="W53" s="825"/>
      <c r="X53" s="825"/>
      <c r="Y53" s="825"/>
      <c r="Z53" s="825"/>
      <c r="AA53" s="825"/>
      <c r="AB53" s="825"/>
      <c r="AC53" s="825"/>
      <c r="AD53" s="825"/>
      <c r="AE53" s="826"/>
      <c r="AF53" s="773"/>
      <c r="AG53" s="774"/>
      <c r="AH53" s="774"/>
      <c r="AI53" s="774"/>
      <c r="AJ53" s="775"/>
      <c r="AK53" s="828"/>
      <c r="AL53" s="825"/>
      <c r="AM53" s="825"/>
      <c r="AN53" s="825"/>
      <c r="AO53" s="825"/>
      <c r="AP53" s="825"/>
      <c r="AQ53" s="825"/>
      <c r="AR53" s="825"/>
      <c r="AS53" s="825"/>
      <c r="AT53" s="825"/>
      <c r="AU53" s="825"/>
      <c r="AV53" s="825"/>
      <c r="AW53" s="825"/>
      <c r="AX53" s="825"/>
      <c r="AY53" s="825"/>
      <c r="AZ53" s="827"/>
      <c r="BA53" s="827"/>
      <c r="BB53" s="827"/>
      <c r="BC53" s="827"/>
      <c r="BD53" s="827"/>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4"/>
      <c r="R54" s="825"/>
      <c r="S54" s="825"/>
      <c r="T54" s="825"/>
      <c r="U54" s="825"/>
      <c r="V54" s="825"/>
      <c r="W54" s="825"/>
      <c r="X54" s="825"/>
      <c r="Y54" s="825"/>
      <c r="Z54" s="825"/>
      <c r="AA54" s="825"/>
      <c r="AB54" s="825"/>
      <c r="AC54" s="825"/>
      <c r="AD54" s="825"/>
      <c r="AE54" s="826"/>
      <c r="AF54" s="773"/>
      <c r="AG54" s="774"/>
      <c r="AH54" s="774"/>
      <c r="AI54" s="774"/>
      <c r="AJ54" s="775"/>
      <c r="AK54" s="828"/>
      <c r="AL54" s="825"/>
      <c r="AM54" s="825"/>
      <c r="AN54" s="825"/>
      <c r="AO54" s="825"/>
      <c r="AP54" s="825"/>
      <c r="AQ54" s="825"/>
      <c r="AR54" s="825"/>
      <c r="AS54" s="825"/>
      <c r="AT54" s="825"/>
      <c r="AU54" s="825"/>
      <c r="AV54" s="825"/>
      <c r="AW54" s="825"/>
      <c r="AX54" s="825"/>
      <c r="AY54" s="825"/>
      <c r="AZ54" s="827"/>
      <c r="BA54" s="827"/>
      <c r="BB54" s="827"/>
      <c r="BC54" s="827"/>
      <c r="BD54" s="827"/>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4"/>
      <c r="R55" s="825"/>
      <c r="S55" s="825"/>
      <c r="T55" s="825"/>
      <c r="U55" s="825"/>
      <c r="V55" s="825"/>
      <c r="W55" s="825"/>
      <c r="X55" s="825"/>
      <c r="Y55" s="825"/>
      <c r="Z55" s="825"/>
      <c r="AA55" s="825"/>
      <c r="AB55" s="825"/>
      <c r="AC55" s="825"/>
      <c r="AD55" s="825"/>
      <c r="AE55" s="826"/>
      <c r="AF55" s="773"/>
      <c r="AG55" s="774"/>
      <c r="AH55" s="774"/>
      <c r="AI55" s="774"/>
      <c r="AJ55" s="775"/>
      <c r="AK55" s="828"/>
      <c r="AL55" s="825"/>
      <c r="AM55" s="825"/>
      <c r="AN55" s="825"/>
      <c r="AO55" s="825"/>
      <c r="AP55" s="825"/>
      <c r="AQ55" s="825"/>
      <c r="AR55" s="825"/>
      <c r="AS55" s="825"/>
      <c r="AT55" s="825"/>
      <c r="AU55" s="825"/>
      <c r="AV55" s="825"/>
      <c r="AW55" s="825"/>
      <c r="AX55" s="825"/>
      <c r="AY55" s="825"/>
      <c r="AZ55" s="827"/>
      <c r="BA55" s="827"/>
      <c r="BB55" s="827"/>
      <c r="BC55" s="827"/>
      <c r="BD55" s="827"/>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4"/>
      <c r="R56" s="825"/>
      <c r="S56" s="825"/>
      <c r="T56" s="825"/>
      <c r="U56" s="825"/>
      <c r="V56" s="825"/>
      <c r="W56" s="825"/>
      <c r="X56" s="825"/>
      <c r="Y56" s="825"/>
      <c r="Z56" s="825"/>
      <c r="AA56" s="825"/>
      <c r="AB56" s="825"/>
      <c r="AC56" s="825"/>
      <c r="AD56" s="825"/>
      <c r="AE56" s="826"/>
      <c r="AF56" s="773"/>
      <c r="AG56" s="774"/>
      <c r="AH56" s="774"/>
      <c r="AI56" s="774"/>
      <c r="AJ56" s="775"/>
      <c r="AK56" s="828"/>
      <c r="AL56" s="825"/>
      <c r="AM56" s="825"/>
      <c r="AN56" s="825"/>
      <c r="AO56" s="825"/>
      <c r="AP56" s="825"/>
      <c r="AQ56" s="825"/>
      <c r="AR56" s="825"/>
      <c r="AS56" s="825"/>
      <c r="AT56" s="825"/>
      <c r="AU56" s="825"/>
      <c r="AV56" s="825"/>
      <c r="AW56" s="825"/>
      <c r="AX56" s="825"/>
      <c r="AY56" s="825"/>
      <c r="AZ56" s="827"/>
      <c r="BA56" s="827"/>
      <c r="BB56" s="827"/>
      <c r="BC56" s="827"/>
      <c r="BD56" s="827"/>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4"/>
      <c r="R57" s="825"/>
      <c r="S57" s="825"/>
      <c r="T57" s="825"/>
      <c r="U57" s="825"/>
      <c r="V57" s="825"/>
      <c r="W57" s="825"/>
      <c r="X57" s="825"/>
      <c r="Y57" s="825"/>
      <c r="Z57" s="825"/>
      <c r="AA57" s="825"/>
      <c r="AB57" s="825"/>
      <c r="AC57" s="825"/>
      <c r="AD57" s="825"/>
      <c r="AE57" s="826"/>
      <c r="AF57" s="773"/>
      <c r="AG57" s="774"/>
      <c r="AH57" s="774"/>
      <c r="AI57" s="774"/>
      <c r="AJ57" s="775"/>
      <c r="AK57" s="828"/>
      <c r="AL57" s="825"/>
      <c r="AM57" s="825"/>
      <c r="AN57" s="825"/>
      <c r="AO57" s="825"/>
      <c r="AP57" s="825"/>
      <c r="AQ57" s="825"/>
      <c r="AR57" s="825"/>
      <c r="AS57" s="825"/>
      <c r="AT57" s="825"/>
      <c r="AU57" s="825"/>
      <c r="AV57" s="825"/>
      <c r="AW57" s="825"/>
      <c r="AX57" s="825"/>
      <c r="AY57" s="825"/>
      <c r="AZ57" s="827"/>
      <c r="BA57" s="827"/>
      <c r="BB57" s="827"/>
      <c r="BC57" s="827"/>
      <c r="BD57" s="827"/>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4"/>
      <c r="R58" s="825"/>
      <c r="S58" s="825"/>
      <c r="T58" s="825"/>
      <c r="U58" s="825"/>
      <c r="V58" s="825"/>
      <c r="W58" s="825"/>
      <c r="X58" s="825"/>
      <c r="Y58" s="825"/>
      <c r="Z58" s="825"/>
      <c r="AA58" s="825"/>
      <c r="AB58" s="825"/>
      <c r="AC58" s="825"/>
      <c r="AD58" s="825"/>
      <c r="AE58" s="826"/>
      <c r="AF58" s="773"/>
      <c r="AG58" s="774"/>
      <c r="AH58" s="774"/>
      <c r="AI58" s="774"/>
      <c r="AJ58" s="775"/>
      <c r="AK58" s="828"/>
      <c r="AL58" s="825"/>
      <c r="AM58" s="825"/>
      <c r="AN58" s="825"/>
      <c r="AO58" s="825"/>
      <c r="AP58" s="825"/>
      <c r="AQ58" s="825"/>
      <c r="AR58" s="825"/>
      <c r="AS58" s="825"/>
      <c r="AT58" s="825"/>
      <c r="AU58" s="825"/>
      <c r="AV58" s="825"/>
      <c r="AW58" s="825"/>
      <c r="AX58" s="825"/>
      <c r="AY58" s="825"/>
      <c r="AZ58" s="827"/>
      <c r="BA58" s="827"/>
      <c r="BB58" s="827"/>
      <c r="BC58" s="827"/>
      <c r="BD58" s="827"/>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4"/>
      <c r="R59" s="825"/>
      <c r="S59" s="825"/>
      <c r="T59" s="825"/>
      <c r="U59" s="825"/>
      <c r="V59" s="825"/>
      <c r="W59" s="825"/>
      <c r="X59" s="825"/>
      <c r="Y59" s="825"/>
      <c r="Z59" s="825"/>
      <c r="AA59" s="825"/>
      <c r="AB59" s="825"/>
      <c r="AC59" s="825"/>
      <c r="AD59" s="825"/>
      <c r="AE59" s="826"/>
      <c r="AF59" s="773"/>
      <c r="AG59" s="774"/>
      <c r="AH59" s="774"/>
      <c r="AI59" s="774"/>
      <c r="AJ59" s="775"/>
      <c r="AK59" s="828"/>
      <c r="AL59" s="825"/>
      <c r="AM59" s="825"/>
      <c r="AN59" s="825"/>
      <c r="AO59" s="825"/>
      <c r="AP59" s="825"/>
      <c r="AQ59" s="825"/>
      <c r="AR59" s="825"/>
      <c r="AS59" s="825"/>
      <c r="AT59" s="825"/>
      <c r="AU59" s="825"/>
      <c r="AV59" s="825"/>
      <c r="AW59" s="825"/>
      <c r="AX59" s="825"/>
      <c r="AY59" s="825"/>
      <c r="AZ59" s="827"/>
      <c r="BA59" s="827"/>
      <c r="BB59" s="827"/>
      <c r="BC59" s="827"/>
      <c r="BD59" s="827"/>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4"/>
      <c r="R60" s="825"/>
      <c r="S60" s="825"/>
      <c r="T60" s="825"/>
      <c r="U60" s="825"/>
      <c r="V60" s="825"/>
      <c r="W60" s="825"/>
      <c r="X60" s="825"/>
      <c r="Y60" s="825"/>
      <c r="Z60" s="825"/>
      <c r="AA60" s="825"/>
      <c r="AB60" s="825"/>
      <c r="AC60" s="825"/>
      <c r="AD60" s="825"/>
      <c r="AE60" s="826"/>
      <c r="AF60" s="773"/>
      <c r="AG60" s="774"/>
      <c r="AH60" s="774"/>
      <c r="AI60" s="774"/>
      <c r="AJ60" s="775"/>
      <c r="AK60" s="828"/>
      <c r="AL60" s="825"/>
      <c r="AM60" s="825"/>
      <c r="AN60" s="825"/>
      <c r="AO60" s="825"/>
      <c r="AP60" s="825"/>
      <c r="AQ60" s="825"/>
      <c r="AR60" s="825"/>
      <c r="AS60" s="825"/>
      <c r="AT60" s="825"/>
      <c r="AU60" s="825"/>
      <c r="AV60" s="825"/>
      <c r="AW60" s="825"/>
      <c r="AX60" s="825"/>
      <c r="AY60" s="825"/>
      <c r="AZ60" s="827"/>
      <c r="BA60" s="827"/>
      <c r="BB60" s="827"/>
      <c r="BC60" s="827"/>
      <c r="BD60" s="827"/>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4"/>
      <c r="R61" s="825"/>
      <c r="S61" s="825"/>
      <c r="T61" s="825"/>
      <c r="U61" s="825"/>
      <c r="V61" s="825"/>
      <c r="W61" s="825"/>
      <c r="X61" s="825"/>
      <c r="Y61" s="825"/>
      <c r="Z61" s="825"/>
      <c r="AA61" s="825"/>
      <c r="AB61" s="825"/>
      <c r="AC61" s="825"/>
      <c r="AD61" s="825"/>
      <c r="AE61" s="826"/>
      <c r="AF61" s="773"/>
      <c r="AG61" s="774"/>
      <c r="AH61" s="774"/>
      <c r="AI61" s="774"/>
      <c r="AJ61" s="775"/>
      <c r="AK61" s="828"/>
      <c r="AL61" s="825"/>
      <c r="AM61" s="825"/>
      <c r="AN61" s="825"/>
      <c r="AO61" s="825"/>
      <c r="AP61" s="825"/>
      <c r="AQ61" s="825"/>
      <c r="AR61" s="825"/>
      <c r="AS61" s="825"/>
      <c r="AT61" s="825"/>
      <c r="AU61" s="825"/>
      <c r="AV61" s="825"/>
      <c r="AW61" s="825"/>
      <c r="AX61" s="825"/>
      <c r="AY61" s="825"/>
      <c r="AZ61" s="827"/>
      <c r="BA61" s="827"/>
      <c r="BB61" s="827"/>
      <c r="BC61" s="827"/>
      <c r="BD61" s="827"/>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4"/>
      <c r="R62" s="825"/>
      <c r="S62" s="825"/>
      <c r="T62" s="825"/>
      <c r="U62" s="825"/>
      <c r="V62" s="825"/>
      <c r="W62" s="825"/>
      <c r="X62" s="825"/>
      <c r="Y62" s="825"/>
      <c r="Z62" s="825"/>
      <c r="AA62" s="825"/>
      <c r="AB62" s="825"/>
      <c r="AC62" s="825"/>
      <c r="AD62" s="825"/>
      <c r="AE62" s="826"/>
      <c r="AF62" s="773"/>
      <c r="AG62" s="774"/>
      <c r="AH62" s="774"/>
      <c r="AI62" s="774"/>
      <c r="AJ62" s="775"/>
      <c r="AK62" s="828"/>
      <c r="AL62" s="825"/>
      <c r="AM62" s="825"/>
      <c r="AN62" s="825"/>
      <c r="AO62" s="825"/>
      <c r="AP62" s="825"/>
      <c r="AQ62" s="825"/>
      <c r="AR62" s="825"/>
      <c r="AS62" s="825"/>
      <c r="AT62" s="825"/>
      <c r="AU62" s="825"/>
      <c r="AV62" s="825"/>
      <c r="AW62" s="825"/>
      <c r="AX62" s="825"/>
      <c r="AY62" s="825"/>
      <c r="AZ62" s="827"/>
      <c r="BA62" s="827"/>
      <c r="BB62" s="827"/>
      <c r="BC62" s="827"/>
      <c r="BD62" s="827"/>
      <c r="BE62" s="819"/>
      <c r="BF62" s="819"/>
      <c r="BG62" s="819"/>
      <c r="BH62" s="819"/>
      <c r="BI62" s="820"/>
      <c r="BJ62" s="836" t="s">
        <v>399</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378</v>
      </c>
      <c r="B63" s="776" t="s">
        <v>400</v>
      </c>
      <c r="C63" s="777"/>
      <c r="D63" s="777"/>
      <c r="E63" s="777"/>
      <c r="F63" s="777"/>
      <c r="G63" s="777"/>
      <c r="H63" s="777"/>
      <c r="I63" s="777"/>
      <c r="J63" s="777"/>
      <c r="K63" s="777"/>
      <c r="L63" s="777"/>
      <c r="M63" s="777"/>
      <c r="N63" s="777"/>
      <c r="O63" s="777"/>
      <c r="P63" s="778"/>
      <c r="Q63" s="829"/>
      <c r="R63" s="830"/>
      <c r="S63" s="830"/>
      <c r="T63" s="830"/>
      <c r="U63" s="830"/>
      <c r="V63" s="830"/>
      <c r="W63" s="830"/>
      <c r="X63" s="830"/>
      <c r="Y63" s="830"/>
      <c r="Z63" s="830"/>
      <c r="AA63" s="830"/>
      <c r="AB63" s="830"/>
      <c r="AC63" s="830"/>
      <c r="AD63" s="830"/>
      <c r="AE63" s="831"/>
      <c r="AF63" s="832">
        <v>3146</v>
      </c>
      <c r="AG63" s="833"/>
      <c r="AH63" s="833"/>
      <c r="AI63" s="833"/>
      <c r="AJ63" s="834"/>
      <c r="AK63" s="835"/>
      <c r="AL63" s="830"/>
      <c r="AM63" s="830"/>
      <c r="AN63" s="830"/>
      <c r="AO63" s="830"/>
      <c r="AP63" s="833">
        <v>17507</v>
      </c>
      <c r="AQ63" s="833"/>
      <c r="AR63" s="833"/>
      <c r="AS63" s="833"/>
      <c r="AT63" s="833"/>
      <c r="AU63" s="833">
        <v>9676</v>
      </c>
      <c r="AV63" s="833"/>
      <c r="AW63" s="833"/>
      <c r="AX63" s="833"/>
      <c r="AY63" s="833"/>
      <c r="AZ63" s="837"/>
      <c r="BA63" s="837"/>
      <c r="BB63" s="837"/>
      <c r="BC63" s="837"/>
      <c r="BD63" s="837"/>
      <c r="BE63" s="838"/>
      <c r="BF63" s="838"/>
      <c r="BG63" s="838"/>
      <c r="BH63" s="838"/>
      <c r="BI63" s="839"/>
      <c r="BJ63" s="840" t="s">
        <v>122</v>
      </c>
      <c r="BK63" s="841"/>
      <c r="BL63" s="841"/>
      <c r="BM63" s="841"/>
      <c r="BN63" s="842"/>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401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402</v>
      </c>
      <c r="B66" s="715"/>
      <c r="C66" s="715"/>
      <c r="D66" s="715"/>
      <c r="E66" s="715"/>
      <c r="F66" s="715"/>
      <c r="G66" s="715"/>
      <c r="H66" s="715"/>
      <c r="I66" s="715"/>
      <c r="J66" s="715"/>
      <c r="K66" s="715"/>
      <c r="L66" s="715"/>
      <c r="M66" s="715"/>
      <c r="N66" s="715"/>
      <c r="O66" s="715"/>
      <c r="P66" s="716"/>
      <c r="Q66" s="720" t="s">
        <v>382</v>
      </c>
      <c r="R66" s="721"/>
      <c r="S66" s="721"/>
      <c r="T66" s="721"/>
      <c r="U66" s="722"/>
      <c r="V66" s="720" t="s">
        <v>383</v>
      </c>
      <c r="W66" s="721"/>
      <c r="X66" s="721"/>
      <c r="Y66" s="721"/>
      <c r="Z66" s="722"/>
      <c r="AA66" s="720" t="s">
        <v>384</v>
      </c>
      <c r="AB66" s="721"/>
      <c r="AC66" s="721"/>
      <c r="AD66" s="721"/>
      <c r="AE66" s="722"/>
      <c r="AF66" s="843" t="s">
        <v>385</v>
      </c>
      <c r="AG66" s="802"/>
      <c r="AH66" s="802"/>
      <c r="AI66" s="802"/>
      <c r="AJ66" s="844"/>
      <c r="AK66" s="720" t="s">
        <v>386</v>
      </c>
      <c r="AL66" s="715"/>
      <c r="AM66" s="715"/>
      <c r="AN66" s="715"/>
      <c r="AO66" s="716"/>
      <c r="AP66" s="720" t="s">
        <v>387</v>
      </c>
      <c r="AQ66" s="721"/>
      <c r="AR66" s="721"/>
      <c r="AS66" s="721"/>
      <c r="AT66" s="722"/>
      <c r="AU66" s="720" t="s">
        <v>403</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8"/>
      <c r="BT66" s="849"/>
      <c r="BU66" s="849"/>
      <c r="BV66" s="849"/>
      <c r="BW66" s="849"/>
      <c r="BX66" s="849"/>
      <c r="BY66" s="849"/>
      <c r="BZ66" s="849"/>
      <c r="CA66" s="849"/>
      <c r="CB66" s="849"/>
      <c r="CC66" s="849"/>
      <c r="CD66" s="849"/>
      <c r="CE66" s="849"/>
      <c r="CF66" s="849"/>
      <c r="CG66" s="854"/>
      <c r="CH66" s="851"/>
      <c r="CI66" s="852"/>
      <c r="CJ66" s="852"/>
      <c r="CK66" s="852"/>
      <c r="CL66" s="853"/>
      <c r="CM66" s="851"/>
      <c r="CN66" s="852"/>
      <c r="CO66" s="852"/>
      <c r="CP66" s="852"/>
      <c r="CQ66" s="853"/>
      <c r="CR66" s="851"/>
      <c r="CS66" s="852"/>
      <c r="CT66" s="852"/>
      <c r="CU66" s="852"/>
      <c r="CV66" s="853"/>
      <c r="CW66" s="851"/>
      <c r="CX66" s="852"/>
      <c r="CY66" s="852"/>
      <c r="CZ66" s="852"/>
      <c r="DA66" s="853"/>
      <c r="DB66" s="851"/>
      <c r="DC66" s="852"/>
      <c r="DD66" s="852"/>
      <c r="DE66" s="852"/>
      <c r="DF66" s="853"/>
      <c r="DG66" s="851"/>
      <c r="DH66" s="852"/>
      <c r="DI66" s="852"/>
      <c r="DJ66" s="852"/>
      <c r="DK66" s="853"/>
      <c r="DL66" s="851"/>
      <c r="DM66" s="852"/>
      <c r="DN66" s="852"/>
      <c r="DO66" s="852"/>
      <c r="DP66" s="853"/>
      <c r="DQ66" s="851"/>
      <c r="DR66" s="852"/>
      <c r="DS66" s="852"/>
      <c r="DT66" s="852"/>
      <c r="DU66" s="853"/>
      <c r="DV66" s="848"/>
      <c r="DW66" s="849"/>
      <c r="DX66" s="849"/>
      <c r="DY66" s="849"/>
      <c r="DZ66" s="850"/>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5"/>
      <c r="AG67" s="805"/>
      <c r="AH67" s="805"/>
      <c r="AI67" s="805"/>
      <c r="AJ67" s="846"/>
      <c r="AK67" s="847"/>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8"/>
      <c r="BT67" s="849"/>
      <c r="BU67" s="849"/>
      <c r="BV67" s="849"/>
      <c r="BW67" s="849"/>
      <c r="BX67" s="849"/>
      <c r="BY67" s="849"/>
      <c r="BZ67" s="849"/>
      <c r="CA67" s="849"/>
      <c r="CB67" s="849"/>
      <c r="CC67" s="849"/>
      <c r="CD67" s="849"/>
      <c r="CE67" s="849"/>
      <c r="CF67" s="849"/>
      <c r="CG67" s="854"/>
      <c r="CH67" s="851"/>
      <c r="CI67" s="852"/>
      <c r="CJ67" s="852"/>
      <c r="CK67" s="852"/>
      <c r="CL67" s="853"/>
      <c r="CM67" s="851"/>
      <c r="CN67" s="852"/>
      <c r="CO67" s="852"/>
      <c r="CP67" s="852"/>
      <c r="CQ67" s="853"/>
      <c r="CR67" s="851"/>
      <c r="CS67" s="852"/>
      <c r="CT67" s="852"/>
      <c r="CU67" s="852"/>
      <c r="CV67" s="853"/>
      <c r="CW67" s="851"/>
      <c r="CX67" s="852"/>
      <c r="CY67" s="852"/>
      <c r="CZ67" s="852"/>
      <c r="DA67" s="853"/>
      <c r="DB67" s="851"/>
      <c r="DC67" s="852"/>
      <c r="DD67" s="852"/>
      <c r="DE67" s="852"/>
      <c r="DF67" s="853"/>
      <c r="DG67" s="851"/>
      <c r="DH67" s="852"/>
      <c r="DI67" s="852"/>
      <c r="DJ67" s="852"/>
      <c r="DK67" s="853"/>
      <c r="DL67" s="851"/>
      <c r="DM67" s="852"/>
      <c r="DN67" s="852"/>
      <c r="DO67" s="852"/>
      <c r="DP67" s="853"/>
      <c r="DQ67" s="851"/>
      <c r="DR67" s="852"/>
      <c r="DS67" s="852"/>
      <c r="DT67" s="852"/>
      <c r="DU67" s="853"/>
      <c r="DV67" s="848"/>
      <c r="DW67" s="849"/>
      <c r="DX67" s="849"/>
      <c r="DY67" s="849"/>
      <c r="DZ67" s="850"/>
      <c r="EA67" s="224"/>
    </row>
    <row r="68" spans="1:131" ht="26.25" customHeight="1" thickTop="1" x14ac:dyDescent="0.2">
      <c r="A68" s="231">
        <v>1</v>
      </c>
      <c r="B68" s="858" t="s">
        <v>559</v>
      </c>
      <c r="C68" s="859"/>
      <c r="D68" s="859"/>
      <c r="E68" s="859"/>
      <c r="F68" s="859"/>
      <c r="G68" s="859"/>
      <c r="H68" s="859"/>
      <c r="I68" s="859"/>
      <c r="J68" s="859"/>
      <c r="K68" s="859"/>
      <c r="L68" s="859"/>
      <c r="M68" s="859"/>
      <c r="N68" s="859"/>
      <c r="O68" s="859"/>
      <c r="P68" s="860"/>
      <c r="Q68" s="861">
        <v>7869</v>
      </c>
      <c r="R68" s="855"/>
      <c r="S68" s="855"/>
      <c r="T68" s="855"/>
      <c r="U68" s="855"/>
      <c r="V68" s="855">
        <v>7783</v>
      </c>
      <c r="W68" s="855"/>
      <c r="X68" s="855"/>
      <c r="Y68" s="855"/>
      <c r="Z68" s="855"/>
      <c r="AA68" s="855">
        <v>85</v>
      </c>
      <c r="AB68" s="855"/>
      <c r="AC68" s="855"/>
      <c r="AD68" s="855"/>
      <c r="AE68" s="855"/>
      <c r="AF68" s="855">
        <v>85</v>
      </c>
      <c r="AG68" s="855"/>
      <c r="AH68" s="855"/>
      <c r="AI68" s="855"/>
      <c r="AJ68" s="855"/>
      <c r="AK68" s="855">
        <v>52</v>
      </c>
      <c r="AL68" s="855"/>
      <c r="AM68" s="855"/>
      <c r="AN68" s="855"/>
      <c r="AO68" s="855"/>
      <c r="AP68" s="855" t="s">
        <v>558</v>
      </c>
      <c r="AQ68" s="855"/>
      <c r="AR68" s="855"/>
      <c r="AS68" s="855"/>
      <c r="AT68" s="855"/>
      <c r="AU68" s="855" t="s">
        <v>558</v>
      </c>
      <c r="AV68" s="855"/>
      <c r="AW68" s="855"/>
      <c r="AX68" s="855"/>
      <c r="AY68" s="855"/>
      <c r="AZ68" s="856"/>
      <c r="BA68" s="856"/>
      <c r="BB68" s="856"/>
      <c r="BC68" s="856"/>
      <c r="BD68" s="857"/>
      <c r="BE68" s="236"/>
      <c r="BF68" s="236"/>
      <c r="BG68" s="236"/>
      <c r="BH68" s="236"/>
      <c r="BI68" s="236"/>
      <c r="BJ68" s="236"/>
      <c r="BK68" s="236"/>
      <c r="BL68" s="236"/>
      <c r="BM68" s="236"/>
      <c r="BN68" s="236"/>
      <c r="BO68" s="236"/>
      <c r="BP68" s="236"/>
      <c r="BQ68" s="233">
        <v>62</v>
      </c>
      <c r="BR68" s="238"/>
      <c r="BS68" s="848"/>
      <c r="BT68" s="849"/>
      <c r="BU68" s="849"/>
      <c r="BV68" s="849"/>
      <c r="BW68" s="849"/>
      <c r="BX68" s="849"/>
      <c r="BY68" s="849"/>
      <c r="BZ68" s="849"/>
      <c r="CA68" s="849"/>
      <c r="CB68" s="849"/>
      <c r="CC68" s="849"/>
      <c r="CD68" s="849"/>
      <c r="CE68" s="849"/>
      <c r="CF68" s="849"/>
      <c r="CG68" s="854"/>
      <c r="CH68" s="851"/>
      <c r="CI68" s="852"/>
      <c r="CJ68" s="852"/>
      <c r="CK68" s="852"/>
      <c r="CL68" s="853"/>
      <c r="CM68" s="851"/>
      <c r="CN68" s="852"/>
      <c r="CO68" s="852"/>
      <c r="CP68" s="852"/>
      <c r="CQ68" s="853"/>
      <c r="CR68" s="851"/>
      <c r="CS68" s="852"/>
      <c r="CT68" s="852"/>
      <c r="CU68" s="852"/>
      <c r="CV68" s="853"/>
      <c r="CW68" s="851"/>
      <c r="CX68" s="852"/>
      <c r="CY68" s="852"/>
      <c r="CZ68" s="852"/>
      <c r="DA68" s="853"/>
      <c r="DB68" s="851"/>
      <c r="DC68" s="852"/>
      <c r="DD68" s="852"/>
      <c r="DE68" s="852"/>
      <c r="DF68" s="853"/>
      <c r="DG68" s="851"/>
      <c r="DH68" s="852"/>
      <c r="DI68" s="852"/>
      <c r="DJ68" s="852"/>
      <c r="DK68" s="853"/>
      <c r="DL68" s="851"/>
      <c r="DM68" s="852"/>
      <c r="DN68" s="852"/>
      <c r="DO68" s="852"/>
      <c r="DP68" s="853"/>
      <c r="DQ68" s="851"/>
      <c r="DR68" s="852"/>
      <c r="DS68" s="852"/>
      <c r="DT68" s="852"/>
      <c r="DU68" s="853"/>
      <c r="DV68" s="848"/>
      <c r="DW68" s="849"/>
      <c r="DX68" s="849"/>
      <c r="DY68" s="849"/>
      <c r="DZ68" s="850"/>
      <c r="EA68" s="224"/>
    </row>
    <row r="69" spans="1:131" ht="26.25" customHeight="1" x14ac:dyDescent="0.2">
      <c r="A69" s="233">
        <v>2</v>
      </c>
      <c r="B69" s="862" t="s">
        <v>560</v>
      </c>
      <c r="C69" s="863"/>
      <c r="D69" s="863"/>
      <c r="E69" s="863"/>
      <c r="F69" s="863"/>
      <c r="G69" s="863"/>
      <c r="H69" s="863"/>
      <c r="I69" s="863"/>
      <c r="J69" s="863"/>
      <c r="K69" s="863"/>
      <c r="L69" s="863"/>
      <c r="M69" s="863"/>
      <c r="N69" s="863"/>
      <c r="O69" s="863"/>
      <c r="P69" s="864"/>
      <c r="Q69" s="865">
        <v>43</v>
      </c>
      <c r="R69" s="817"/>
      <c r="S69" s="817"/>
      <c r="T69" s="817"/>
      <c r="U69" s="817"/>
      <c r="V69" s="817">
        <v>38</v>
      </c>
      <c r="W69" s="817"/>
      <c r="X69" s="817"/>
      <c r="Y69" s="817"/>
      <c r="Z69" s="817"/>
      <c r="AA69" s="817">
        <v>5</v>
      </c>
      <c r="AB69" s="817"/>
      <c r="AC69" s="817"/>
      <c r="AD69" s="817"/>
      <c r="AE69" s="817"/>
      <c r="AF69" s="817">
        <v>5</v>
      </c>
      <c r="AG69" s="817"/>
      <c r="AH69" s="817"/>
      <c r="AI69" s="817"/>
      <c r="AJ69" s="817"/>
      <c r="AK69" s="817">
        <v>26</v>
      </c>
      <c r="AL69" s="817"/>
      <c r="AM69" s="817"/>
      <c r="AN69" s="817"/>
      <c r="AO69" s="817"/>
      <c r="AP69" s="817" t="s">
        <v>558</v>
      </c>
      <c r="AQ69" s="817"/>
      <c r="AR69" s="817"/>
      <c r="AS69" s="817"/>
      <c r="AT69" s="817"/>
      <c r="AU69" s="817" t="s">
        <v>558</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8"/>
      <c r="BT69" s="849"/>
      <c r="BU69" s="849"/>
      <c r="BV69" s="849"/>
      <c r="BW69" s="849"/>
      <c r="BX69" s="849"/>
      <c r="BY69" s="849"/>
      <c r="BZ69" s="849"/>
      <c r="CA69" s="849"/>
      <c r="CB69" s="849"/>
      <c r="CC69" s="849"/>
      <c r="CD69" s="849"/>
      <c r="CE69" s="849"/>
      <c r="CF69" s="849"/>
      <c r="CG69" s="854"/>
      <c r="CH69" s="851"/>
      <c r="CI69" s="852"/>
      <c r="CJ69" s="852"/>
      <c r="CK69" s="852"/>
      <c r="CL69" s="853"/>
      <c r="CM69" s="851"/>
      <c r="CN69" s="852"/>
      <c r="CO69" s="852"/>
      <c r="CP69" s="852"/>
      <c r="CQ69" s="853"/>
      <c r="CR69" s="851"/>
      <c r="CS69" s="852"/>
      <c r="CT69" s="852"/>
      <c r="CU69" s="852"/>
      <c r="CV69" s="853"/>
      <c r="CW69" s="851"/>
      <c r="CX69" s="852"/>
      <c r="CY69" s="852"/>
      <c r="CZ69" s="852"/>
      <c r="DA69" s="853"/>
      <c r="DB69" s="851"/>
      <c r="DC69" s="852"/>
      <c r="DD69" s="852"/>
      <c r="DE69" s="852"/>
      <c r="DF69" s="853"/>
      <c r="DG69" s="851"/>
      <c r="DH69" s="852"/>
      <c r="DI69" s="852"/>
      <c r="DJ69" s="852"/>
      <c r="DK69" s="853"/>
      <c r="DL69" s="851"/>
      <c r="DM69" s="852"/>
      <c r="DN69" s="852"/>
      <c r="DO69" s="852"/>
      <c r="DP69" s="853"/>
      <c r="DQ69" s="851"/>
      <c r="DR69" s="852"/>
      <c r="DS69" s="852"/>
      <c r="DT69" s="852"/>
      <c r="DU69" s="853"/>
      <c r="DV69" s="848"/>
      <c r="DW69" s="849"/>
      <c r="DX69" s="849"/>
      <c r="DY69" s="849"/>
      <c r="DZ69" s="850"/>
      <c r="EA69" s="224"/>
    </row>
    <row r="70" spans="1:131" ht="26.25" customHeight="1" x14ac:dyDescent="0.2">
      <c r="A70" s="233">
        <v>3</v>
      </c>
      <c r="B70" s="862" t="s">
        <v>561</v>
      </c>
      <c r="C70" s="863"/>
      <c r="D70" s="863"/>
      <c r="E70" s="863"/>
      <c r="F70" s="863"/>
      <c r="G70" s="863"/>
      <c r="H70" s="863"/>
      <c r="I70" s="863"/>
      <c r="J70" s="863"/>
      <c r="K70" s="863"/>
      <c r="L70" s="863"/>
      <c r="M70" s="863"/>
      <c r="N70" s="863"/>
      <c r="O70" s="863"/>
      <c r="P70" s="864"/>
      <c r="Q70" s="865">
        <v>369</v>
      </c>
      <c r="R70" s="817"/>
      <c r="S70" s="817"/>
      <c r="T70" s="817"/>
      <c r="U70" s="817"/>
      <c r="V70" s="817">
        <v>358</v>
      </c>
      <c r="W70" s="817"/>
      <c r="X70" s="817"/>
      <c r="Y70" s="817"/>
      <c r="Z70" s="817"/>
      <c r="AA70" s="817">
        <v>10</v>
      </c>
      <c r="AB70" s="817"/>
      <c r="AC70" s="817"/>
      <c r="AD70" s="817"/>
      <c r="AE70" s="817"/>
      <c r="AF70" s="817">
        <v>10</v>
      </c>
      <c r="AG70" s="817"/>
      <c r="AH70" s="817"/>
      <c r="AI70" s="817"/>
      <c r="AJ70" s="817"/>
      <c r="AK70" s="817">
        <v>249</v>
      </c>
      <c r="AL70" s="817"/>
      <c r="AM70" s="817"/>
      <c r="AN70" s="817"/>
      <c r="AO70" s="817"/>
      <c r="AP70" s="817" t="s">
        <v>558</v>
      </c>
      <c r="AQ70" s="817"/>
      <c r="AR70" s="817"/>
      <c r="AS70" s="817"/>
      <c r="AT70" s="817"/>
      <c r="AU70" s="817" t="s">
        <v>558</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8"/>
      <c r="BT70" s="849"/>
      <c r="BU70" s="849"/>
      <c r="BV70" s="849"/>
      <c r="BW70" s="849"/>
      <c r="BX70" s="849"/>
      <c r="BY70" s="849"/>
      <c r="BZ70" s="849"/>
      <c r="CA70" s="849"/>
      <c r="CB70" s="849"/>
      <c r="CC70" s="849"/>
      <c r="CD70" s="849"/>
      <c r="CE70" s="849"/>
      <c r="CF70" s="849"/>
      <c r="CG70" s="854"/>
      <c r="CH70" s="851"/>
      <c r="CI70" s="852"/>
      <c r="CJ70" s="852"/>
      <c r="CK70" s="852"/>
      <c r="CL70" s="853"/>
      <c r="CM70" s="851"/>
      <c r="CN70" s="852"/>
      <c r="CO70" s="852"/>
      <c r="CP70" s="852"/>
      <c r="CQ70" s="853"/>
      <c r="CR70" s="851"/>
      <c r="CS70" s="852"/>
      <c r="CT70" s="852"/>
      <c r="CU70" s="852"/>
      <c r="CV70" s="853"/>
      <c r="CW70" s="851"/>
      <c r="CX70" s="852"/>
      <c r="CY70" s="852"/>
      <c r="CZ70" s="852"/>
      <c r="DA70" s="853"/>
      <c r="DB70" s="851"/>
      <c r="DC70" s="852"/>
      <c r="DD70" s="852"/>
      <c r="DE70" s="852"/>
      <c r="DF70" s="853"/>
      <c r="DG70" s="851"/>
      <c r="DH70" s="852"/>
      <c r="DI70" s="852"/>
      <c r="DJ70" s="852"/>
      <c r="DK70" s="853"/>
      <c r="DL70" s="851"/>
      <c r="DM70" s="852"/>
      <c r="DN70" s="852"/>
      <c r="DO70" s="852"/>
      <c r="DP70" s="853"/>
      <c r="DQ70" s="851"/>
      <c r="DR70" s="852"/>
      <c r="DS70" s="852"/>
      <c r="DT70" s="852"/>
      <c r="DU70" s="853"/>
      <c r="DV70" s="848"/>
      <c r="DW70" s="849"/>
      <c r="DX70" s="849"/>
      <c r="DY70" s="849"/>
      <c r="DZ70" s="850"/>
      <c r="EA70" s="224"/>
    </row>
    <row r="71" spans="1:131" ht="26.25" customHeight="1" x14ac:dyDescent="0.2">
      <c r="A71" s="233">
        <v>4</v>
      </c>
      <c r="B71" s="862" t="s">
        <v>562</v>
      </c>
      <c r="C71" s="863"/>
      <c r="D71" s="863"/>
      <c r="E71" s="863"/>
      <c r="F71" s="863"/>
      <c r="G71" s="863"/>
      <c r="H71" s="863"/>
      <c r="I71" s="863"/>
      <c r="J71" s="863"/>
      <c r="K71" s="863"/>
      <c r="L71" s="863"/>
      <c r="M71" s="863"/>
      <c r="N71" s="863"/>
      <c r="O71" s="863"/>
      <c r="P71" s="864"/>
      <c r="Q71" s="865">
        <v>241808</v>
      </c>
      <c r="R71" s="817"/>
      <c r="S71" s="817"/>
      <c r="T71" s="817"/>
      <c r="U71" s="817"/>
      <c r="V71" s="817">
        <v>236655</v>
      </c>
      <c r="W71" s="817"/>
      <c r="X71" s="817"/>
      <c r="Y71" s="817"/>
      <c r="Z71" s="817"/>
      <c r="AA71" s="817">
        <v>5153</v>
      </c>
      <c r="AB71" s="817"/>
      <c r="AC71" s="817"/>
      <c r="AD71" s="817"/>
      <c r="AE71" s="817"/>
      <c r="AF71" s="817">
        <v>5153</v>
      </c>
      <c r="AG71" s="817"/>
      <c r="AH71" s="817"/>
      <c r="AI71" s="817"/>
      <c r="AJ71" s="817"/>
      <c r="AK71" s="817">
        <v>5058</v>
      </c>
      <c r="AL71" s="817"/>
      <c r="AM71" s="817"/>
      <c r="AN71" s="817"/>
      <c r="AO71" s="817"/>
      <c r="AP71" s="817" t="s">
        <v>558</v>
      </c>
      <c r="AQ71" s="817"/>
      <c r="AR71" s="817"/>
      <c r="AS71" s="817"/>
      <c r="AT71" s="817"/>
      <c r="AU71" s="817" t="s">
        <v>558</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8"/>
      <c r="BT71" s="849"/>
      <c r="BU71" s="849"/>
      <c r="BV71" s="849"/>
      <c r="BW71" s="849"/>
      <c r="BX71" s="849"/>
      <c r="BY71" s="849"/>
      <c r="BZ71" s="849"/>
      <c r="CA71" s="849"/>
      <c r="CB71" s="849"/>
      <c r="CC71" s="849"/>
      <c r="CD71" s="849"/>
      <c r="CE71" s="849"/>
      <c r="CF71" s="849"/>
      <c r="CG71" s="854"/>
      <c r="CH71" s="851"/>
      <c r="CI71" s="852"/>
      <c r="CJ71" s="852"/>
      <c r="CK71" s="852"/>
      <c r="CL71" s="853"/>
      <c r="CM71" s="851"/>
      <c r="CN71" s="852"/>
      <c r="CO71" s="852"/>
      <c r="CP71" s="852"/>
      <c r="CQ71" s="853"/>
      <c r="CR71" s="851"/>
      <c r="CS71" s="852"/>
      <c r="CT71" s="852"/>
      <c r="CU71" s="852"/>
      <c r="CV71" s="853"/>
      <c r="CW71" s="851"/>
      <c r="CX71" s="852"/>
      <c r="CY71" s="852"/>
      <c r="CZ71" s="852"/>
      <c r="DA71" s="853"/>
      <c r="DB71" s="851"/>
      <c r="DC71" s="852"/>
      <c r="DD71" s="852"/>
      <c r="DE71" s="852"/>
      <c r="DF71" s="853"/>
      <c r="DG71" s="851"/>
      <c r="DH71" s="852"/>
      <c r="DI71" s="852"/>
      <c r="DJ71" s="852"/>
      <c r="DK71" s="853"/>
      <c r="DL71" s="851"/>
      <c r="DM71" s="852"/>
      <c r="DN71" s="852"/>
      <c r="DO71" s="852"/>
      <c r="DP71" s="853"/>
      <c r="DQ71" s="851"/>
      <c r="DR71" s="852"/>
      <c r="DS71" s="852"/>
      <c r="DT71" s="852"/>
      <c r="DU71" s="853"/>
      <c r="DV71" s="848"/>
      <c r="DW71" s="849"/>
      <c r="DX71" s="849"/>
      <c r="DY71" s="849"/>
      <c r="DZ71" s="850"/>
      <c r="EA71" s="224"/>
    </row>
    <row r="72" spans="1:131" ht="26.25" customHeight="1" x14ac:dyDescent="0.2">
      <c r="A72" s="233">
        <v>5</v>
      </c>
      <c r="B72" s="862"/>
      <c r="C72" s="863"/>
      <c r="D72" s="863"/>
      <c r="E72" s="863"/>
      <c r="F72" s="863"/>
      <c r="G72" s="863"/>
      <c r="H72" s="863"/>
      <c r="I72" s="863"/>
      <c r="J72" s="863"/>
      <c r="K72" s="863"/>
      <c r="L72" s="863"/>
      <c r="M72" s="863"/>
      <c r="N72" s="863"/>
      <c r="O72" s="863"/>
      <c r="P72" s="864"/>
      <c r="Q72" s="865"/>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8"/>
      <c r="BT72" s="849"/>
      <c r="BU72" s="849"/>
      <c r="BV72" s="849"/>
      <c r="BW72" s="849"/>
      <c r="BX72" s="849"/>
      <c r="BY72" s="849"/>
      <c r="BZ72" s="849"/>
      <c r="CA72" s="849"/>
      <c r="CB72" s="849"/>
      <c r="CC72" s="849"/>
      <c r="CD72" s="849"/>
      <c r="CE72" s="849"/>
      <c r="CF72" s="849"/>
      <c r="CG72" s="854"/>
      <c r="CH72" s="851"/>
      <c r="CI72" s="852"/>
      <c r="CJ72" s="852"/>
      <c r="CK72" s="852"/>
      <c r="CL72" s="853"/>
      <c r="CM72" s="851"/>
      <c r="CN72" s="852"/>
      <c r="CO72" s="852"/>
      <c r="CP72" s="852"/>
      <c r="CQ72" s="853"/>
      <c r="CR72" s="851"/>
      <c r="CS72" s="852"/>
      <c r="CT72" s="852"/>
      <c r="CU72" s="852"/>
      <c r="CV72" s="853"/>
      <c r="CW72" s="851"/>
      <c r="CX72" s="852"/>
      <c r="CY72" s="852"/>
      <c r="CZ72" s="852"/>
      <c r="DA72" s="853"/>
      <c r="DB72" s="851"/>
      <c r="DC72" s="852"/>
      <c r="DD72" s="852"/>
      <c r="DE72" s="852"/>
      <c r="DF72" s="853"/>
      <c r="DG72" s="851"/>
      <c r="DH72" s="852"/>
      <c r="DI72" s="852"/>
      <c r="DJ72" s="852"/>
      <c r="DK72" s="853"/>
      <c r="DL72" s="851"/>
      <c r="DM72" s="852"/>
      <c r="DN72" s="852"/>
      <c r="DO72" s="852"/>
      <c r="DP72" s="853"/>
      <c r="DQ72" s="851"/>
      <c r="DR72" s="852"/>
      <c r="DS72" s="852"/>
      <c r="DT72" s="852"/>
      <c r="DU72" s="853"/>
      <c r="DV72" s="848"/>
      <c r="DW72" s="849"/>
      <c r="DX72" s="849"/>
      <c r="DY72" s="849"/>
      <c r="DZ72" s="850"/>
      <c r="EA72" s="224"/>
    </row>
    <row r="73" spans="1:131" ht="26.25" customHeight="1" x14ac:dyDescent="0.2">
      <c r="A73" s="233">
        <v>6</v>
      </c>
      <c r="B73" s="862"/>
      <c r="C73" s="863"/>
      <c r="D73" s="863"/>
      <c r="E73" s="863"/>
      <c r="F73" s="863"/>
      <c r="G73" s="863"/>
      <c r="H73" s="863"/>
      <c r="I73" s="863"/>
      <c r="J73" s="863"/>
      <c r="K73" s="863"/>
      <c r="L73" s="863"/>
      <c r="M73" s="863"/>
      <c r="N73" s="863"/>
      <c r="O73" s="863"/>
      <c r="P73" s="864"/>
      <c r="Q73" s="865"/>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8"/>
      <c r="BT73" s="849"/>
      <c r="BU73" s="849"/>
      <c r="BV73" s="849"/>
      <c r="BW73" s="849"/>
      <c r="BX73" s="849"/>
      <c r="BY73" s="849"/>
      <c r="BZ73" s="849"/>
      <c r="CA73" s="849"/>
      <c r="CB73" s="849"/>
      <c r="CC73" s="849"/>
      <c r="CD73" s="849"/>
      <c r="CE73" s="849"/>
      <c r="CF73" s="849"/>
      <c r="CG73" s="854"/>
      <c r="CH73" s="851"/>
      <c r="CI73" s="852"/>
      <c r="CJ73" s="852"/>
      <c r="CK73" s="852"/>
      <c r="CL73" s="853"/>
      <c r="CM73" s="851"/>
      <c r="CN73" s="852"/>
      <c r="CO73" s="852"/>
      <c r="CP73" s="852"/>
      <c r="CQ73" s="853"/>
      <c r="CR73" s="851"/>
      <c r="CS73" s="852"/>
      <c r="CT73" s="852"/>
      <c r="CU73" s="852"/>
      <c r="CV73" s="853"/>
      <c r="CW73" s="851"/>
      <c r="CX73" s="852"/>
      <c r="CY73" s="852"/>
      <c r="CZ73" s="852"/>
      <c r="DA73" s="853"/>
      <c r="DB73" s="851"/>
      <c r="DC73" s="852"/>
      <c r="DD73" s="852"/>
      <c r="DE73" s="852"/>
      <c r="DF73" s="853"/>
      <c r="DG73" s="851"/>
      <c r="DH73" s="852"/>
      <c r="DI73" s="852"/>
      <c r="DJ73" s="852"/>
      <c r="DK73" s="853"/>
      <c r="DL73" s="851"/>
      <c r="DM73" s="852"/>
      <c r="DN73" s="852"/>
      <c r="DO73" s="852"/>
      <c r="DP73" s="853"/>
      <c r="DQ73" s="851"/>
      <c r="DR73" s="852"/>
      <c r="DS73" s="852"/>
      <c r="DT73" s="852"/>
      <c r="DU73" s="853"/>
      <c r="DV73" s="848"/>
      <c r="DW73" s="849"/>
      <c r="DX73" s="849"/>
      <c r="DY73" s="849"/>
      <c r="DZ73" s="850"/>
      <c r="EA73" s="224"/>
    </row>
    <row r="74" spans="1:131" ht="26.25" customHeight="1" x14ac:dyDescent="0.2">
      <c r="A74" s="233">
        <v>7</v>
      </c>
      <c r="B74" s="862"/>
      <c r="C74" s="863"/>
      <c r="D74" s="863"/>
      <c r="E74" s="863"/>
      <c r="F74" s="863"/>
      <c r="G74" s="863"/>
      <c r="H74" s="863"/>
      <c r="I74" s="863"/>
      <c r="J74" s="863"/>
      <c r="K74" s="863"/>
      <c r="L74" s="863"/>
      <c r="M74" s="863"/>
      <c r="N74" s="863"/>
      <c r="O74" s="863"/>
      <c r="P74" s="864"/>
      <c r="Q74" s="865"/>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8"/>
      <c r="BT74" s="849"/>
      <c r="BU74" s="849"/>
      <c r="BV74" s="849"/>
      <c r="BW74" s="849"/>
      <c r="BX74" s="849"/>
      <c r="BY74" s="849"/>
      <c r="BZ74" s="849"/>
      <c r="CA74" s="849"/>
      <c r="CB74" s="849"/>
      <c r="CC74" s="849"/>
      <c r="CD74" s="849"/>
      <c r="CE74" s="849"/>
      <c r="CF74" s="849"/>
      <c r="CG74" s="854"/>
      <c r="CH74" s="851"/>
      <c r="CI74" s="852"/>
      <c r="CJ74" s="852"/>
      <c r="CK74" s="852"/>
      <c r="CL74" s="853"/>
      <c r="CM74" s="851"/>
      <c r="CN74" s="852"/>
      <c r="CO74" s="852"/>
      <c r="CP74" s="852"/>
      <c r="CQ74" s="853"/>
      <c r="CR74" s="851"/>
      <c r="CS74" s="852"/>
      <c r="CT74" s="852"/>
      <c r="CU74" s="852"/>
      <c r="CV74" s="853"/>
      <c r="CW74" s="851"/>
      <c r="CX74" s="852"/>
      <c r="CY74" s="852"/>
      <c r="CZ74" s="852"/>
      <c r="DA74" s="853"/>
      <c r="DB74" s="851"/>
      <c r="DC74" s="852"/>
      <c r="DD74" s="852"/>
      <c r="DE74" s="852"/>
      <c r="DF74" s="853"/>
      <c r="DG74" s="851"/>
      <c r="DH74" s="852"/>
      <c r="DI74" s="852"/>
      <c r="DJ74" s="852"/>
      <c r="DK74" s="853"/>
      <c r="DL74" s="851"/>
      <c r="DM74" s="852"/>
      <c r="DN74" s="852"/>
      <c r="DO74" s="852"/>
      <c r="DP74" s="853"/>
      <c r="DQ74" s="851"/>
      <c r="DR74" s="852"/>
      <c r="DS74" s="852"/>
      <c r="DT74" s="852"/>
      <c r="DU74" s="853"/>
      <c r="DV74" s="848"/>
      <c r="DW74" s="849"/>
      <c r="DX74" s="849"/>
      <c r="DY74" s="849"/>
      <c r="DZ74" s="850"/>
      <c r="EA74" s="224"/>
    </row>
    <row r="75" spans="1:131" ht="26.25" customHeight="1" x14ac:dyDescent="0.2">
      <c r="A75" s="233">
        <v>8</v>
      </c>
      <c r="B75" s="862"/>
      <c r="C75" s="863"/>
      <c r="D75" s="863"/>
      <c r="E75" s="863"/>
      <c r="F75" s="863"/>
      <c r="G75" s="863"/>
      <c r="H75" s="863"/>
      <c r="I75" s="863"/>
      <c r="J75" s="863"/>
      <c r="K75" s="863"/>
      <c r="L75" s="863"/>
      <c r="M75" s="863"/>
      <c r="N75" s="863"/>
      <c r="O75" s="863"/>
      <c r="P75" s="864"/>
      <c r="Q75" s="866"/>
      <c r="R75" s="823"/>
      <c r="S75" s="823"/>
      <c r="T75" s="823"/>
      <c r="U75" s="821"/>
      <c r="V75" s="822"/>
      <c r="W75" s="823"/>
      <c r="X75" s="823"/>
      <c r="Y75" s="823"/>
      <c r="Z75" s="821"/>
      <c r="AA75" s="822"/>
      <c r="AB75" s="823"/>
      <c r="AC75" s="823"/>
      <c r="AD75" s="823"/>
      <c r="AE75" s="821"/>
      <c r="AF75" s="822"/>
      <c r="AG75" s="823"/>
      <c r="AH75" s="823"/>
      <c r="AI75" s="823"/>
      <c r="AJ75" s="821"/>
      <c r="AK75" s="822"/>
      <c r="AL75" s="823"/>
      <c r="AM75" s="823"/>
      <c r="AN75" s="823"/>
      <c r="AO75" s="821"/>
      <c r="AP75" s="822"/>
      <c r="AQ75" s="823"/>
      <c r="AR75" s="823"/>
      <c r="AS75" s="823"/>
      <c r="AT75" s="821"/>
      <c r="AU75" s="822"/>
      <c r="AV75" s="823"/>
      <c r="AW75" s="823"/>
      <c r="AX75" s="823"/>
      <c r="AY75" s="821"/>
      <c r="AZ75" s="819"/>
      <c r="BA75" s="819"/>
      <c r="BB75" s="819"/>
      <c r="BC75" s="819"/>
      <c r="BD75" s="820"/>
      <c r="BE75" s="236"/>
      <c r="BF75" s="236"/>
      <c r="BG75" s="236"/>
      <c r="BH75" s="236"/>
      <c r="BI75" s="236"/>
      <c r="BJ75" s="236"/>
      <c r="BK75" s="236"/>
      <c r="BL75" s="236"/>
      <c r="BM75" s="236"/>
      <c r="BN75" s="236"/>
      <c r="BO75" s="236"/>
      <c r="BP75" s="236"/>
      <c r="BQ75" s="233">
        <v>69</v>
      </c>
      <c r="BR75" s="238"/>
      <c r="BS75" s="848"/>
      <c r="BT75" s="849"/>
      <c r="BU75" s="849"/>
      <c r="BV75" s="849"/>
      <c r="BW75" s="849"/>
      <c r="BX75" s="849"/>
      <c r="BY75" s="849"/>
      <c r="BZ75" s="849"/>
      <c r="CA75" s="849"/>
      <c r="CB75" s="849"/>
      <c r="CC75" s="849"/>
      <c r="CD75" s="849"/>
      <c r="CE75" s="849"/>
      <c r="CF75" s="849"/>
      <c r="CG75" s="854"/>
      <c r="CH75" s="851"/>
      <c r="CI75" s="852"/>
      <c r="CJ75" s="852"/>
      <c r="CK75" s="852"/>
      <c r="CL75" s="853"/>
      <c r="CM75" s="851"/>
      <c r="CN75" s="852"/>
      <c r="CO75" s="852"/>
      <c r="CP75" s="852"/>
      <c r="CQ75" s="853"/>
      <c r="CR75" s="851"/>
      <c r="CS75" s="852"/>
      <c r="CT75" s="852"/>
      <c r="CU75" s="852"/>
      <c r="CV75" s="853"/>
      <c r="CW75" s="851"/>
      <c r="CX75" s="852"/>
      <c r="CY75" s="852"/>
      <c r="CZ75" s="852"/>
      <c r="DA75" s="853"/>
      <c r="DB75" s="851"/>
      <c r="DC75" s="852"/>
      <c r="DD75" s="852"/>
      <c r="DE75" s="852"/>
      <c r="DF75" s="853"/>
      <c r="DG75" s="851"/>
      <c r="DH75" s="852"/>
      <c r="DI75" s="852"/>
      <c r="DJ75" s="852"/>
      <c r="DK75" s="853"/>
      <c r="DL75" s="851"/>
      <c r="DM75" s="852"/>
      <c r="DN75" s="852"/>
      <c r="DO75" s="852"/>
      <c r="DP75" s="853"/>
      <c r="DQ75" s="851"/>
      <c r="DR75" s="852"/>
      <c r="DS75" s="852"/>
      <c r="DT75" s="852"/>
      <c r="DU75" s="853"/>
      <c r="DV75" s="848"/>
      <c r="DW75" s="849"/>
      <c r="DX75" s="849"/>
      <c r="DY75" s="849"/>
      <c r="DZ75" s="850"/>
      <c r="EA75" s="224"/>
    </row>
    <row r="76" spans="1:131" ht="26.25" customHeight="1" x14ac:dyDescent="0.2">
      <c r="A76" s="233">
        <v>9</v>
      </c>
      <c r="B76" s="862"/>
      <c r="C76" s="863"/>
      <c r="D76" s="863"/>
      <c r="E76" s="863"/>
      <c r="F76" s="863"/>
      <c r="G76" s="863"/>
      <c r="H76" s="863"/>
      <c r="I76" s="863"/>
      <c r="J76" s="863"/>
      <c r="K76" s="863"/>
      <c r="L76" s="863"/>
      <c r="M76" s="863"/>
      <c r="N76" s="863"/>
      <c r="O76" s="863"/>
      <c r="P76" s="864"/>
      <c r="Q76" s="866"/>
      <c r="R76" s="823"/>
      <c r="S76" s="823"/>
      <c r="T76" s="823"/>
      <c r="U76" s="821"/>
      <c r="V76" s="822"/>
      <c r="W76" s="823"/>
      <c r="X76" s="823"/>
      <c r="Y76" s="823"/>
      <c r="Z76" s="821"/>
      <c r="AA76" s="822"/>
      <c r="AB76" s="823"/>
      <c r="AC76" s="823"/>
      <c r="AD76" s="823"/>
      <c r="AE76" s="821"/>
      <c r="AF76" s="822"/>
      <c r="AG76" s="823"/>
      <c r="AH76" s="823"/>
      <c r="AI76" s="823"/>
      <c r="AJ76" s="821"/>
      <c r="AK76" s="822"/>
      <c r="AL76" s="823"/>
      <c r="AM76" s="823"/>
      <c r="AN76" s="823"/>
      <c r="AO76" s="821"/>
      <c r="AP76" s="822"/>
      <c r="AQ76" s="823"/>
      <c r="AR76" s="823"/>
      <c r="AS76" s="823"/>
      <c r="AT76" s="821"/>
      <c r="AU76" s="822"/>
      <c r="AV76" s="823"/>
      <c r="AW76" s="823"/>
      <c r="AX76" s="823"/>
      <c r="AY76" s="821"/>
      <c r="AZ76" s="819"/>
      <c r="BA76" s="819"/>
      <c r="BB76" s="819"/>
      <c r="BC76" s="819"/>
      <c r="BD76" s="820"/>
      <c r="BE76" s="236"/>
      <c r="BF76" s="236"/>
      <c r="BG76" s="236"/>
      <c r="BH76" s="236"/>
      <c r="BI76" s="236"/>
      <c r="BJ76" s="236"/>
      <c r="BK76" s="236"/>
      <c r="BL76" s="236"/>
      <c r="BM76" s="236"/>
      <c r="BN76" s="236"/>
      <c r="BO76" s="236"/>
      <c r="BP76" s="236"/>
      <c r="BQ76" s="233">
        <v>70</v>
      </c>
      <c r="BR76" s="238"/>
      <c r="BS76" s="848"/>
      <c r="BT76" s="849"/>
      <c r="BU76" s="849"/>
      <c r="BV76" s="849"/>
      <c r="BW76" s="849"/>
      <c r="BX76" s="849"/>
      <c r="BY76" s="849"/>
      <c r="BZ76" s="849"/>
      <c r="CA76" s="849"/>
      <c r="CB76" s="849"/>
      <c r="CC76" s="849"/>
      <c r="CD76" s="849"/>
      <c r="CE76" s="849"/>
      <c r="CF76" s="849"/>
      <c r="CG76" s="854"/>
      <c r="CH76" s="851"/>
      <c r="CI76" s="852"/>
      <c r="CJ76" s="852"/>
      <c r="CK76" s="852"/>
      <c r="CL76" s="853"/>
      <c r="CM76" s="851"/>
      <c r="CN76" s="852"/>
      <c r="CO76" s="852"/>
      <c r="CP76" s="852"/>
      <c r="CQ76" s="853"/>
      <c r="CR76" s="851"/>
      <c r="CS76" s="852"/>
      <c r="CT76" s="852"/>
      <c r="CU76" s="852"/>
      <c r="CV76" s="853"/>
      <c r="CW76" s="851"/>
      <c r="CX76" s="852"/>
      <c r="CY76" s="852"/>
      <c r="CZ76" s="852"/>
      <c r="DA76" s="853"/>
      <c r="DB76" s="851"/>
      <c r="DC76" s="852"/>
      <c r="DD76" s="852"/>
      <c r="DE76" s="852"/>
      <c r="DF76" s="853"/>
      <c r="DG76" s="851"/>
      <c r="DH76" s="852"/>
      <c r="DI76" s="852"/>
      <c r="DJ76" s="852"/>
      <c r="DK76" s="853"/>
      <c r="DL76" s="851"/>
      <c r="DM76" s="852"/>
      <c r="DN76" s="852"/>
      <c r="DO76" s="852"/>
      <c r="DP76" s="853"/>
      <c r="DQ76" s="851"/>
      <c r="DR76" s="852"/>
      <c r="DS76" s="852"/>
      <c r="DT76" s="852"/>
      <c r="DU76" s="853"/>
      <c r="DV76" s="848"/>
      <c r="DW76" s="849"/>
      <c r="DX76" s="849"/>
      <c r="DY76" s="849"/>
      <c r="DZ76" s="850"/>
      <c r="EA76" s="224"/>
    </row>
    <row r="77" spans="1:131" ht="26.25" customHeight="1" x14ac:dyDescent="0.2">
      <c r="A77" s="233">
        <v>10</v>
      </c>
      <c r="B77" s="862"/>
      <c r="C77" s="863"/>
      <c r="D77" s="863"/>
      <c r="E77" s="863"/>
      <c r="F77" s="863"/>
      <c r="G77" s="863"/>
      <c r="H77" s="863"/>
      <c r="I77" s="863"/>
      <c r="J77" s="863"/>
      <c r="K77" s="863"/>
      <c r="L77" s="863"/>
      <c r="M77" s="863"/>
      <c r="N77" s="863"/>
      <c r="O77" s="863"/>
      <c r="P77" s="864"/>
      <c r="Q77" s="866"/>
      <c r="R77" s="823"/>
      <c r="S77" s="823"/>
      <c r="T77" s="823"/>
      <c r="U77" s="821"/>
      <c r="V77" s="822"/>
      <c r="W77" s="823"/>
      <c r="X77" s="823"/>
      <c r="Y77" s="823"/>
      <c r="Z77" s="821"/>
      <c r="AA77" s="822"/>
      <c r="AB77" s="823"/>
      <c r="AC77" s="823"/>
      <c r="AD77" s="823"/>
      <c r="AE77" s="821"/>
      <c r="AF77" s="822"/>
      <c r="AG77" s="823"/>
      <c r="AH77" s="823"/>
      <c r="AI77" s="823"/>
      <c r="AJ77" s="821"/>
      <c r="AK77" s="822"/>
      <c r="AL77" s="823"/>
      <c r="AM77" s="823"/>
      <c r="AN77" s="823"/>
      <c r="AO77" s="821"/>
      <c r="AP77" s="822"/>
      <c r="AQ77" s="823"/>
      <c r="AR77" s="823"/>
      <c r="AS77" s="823"/>
      <c r="AT77" s="821"/>
      <c r="AU77" s="822"/>
      <c r="AV77" s="823"/>
      <c r="AW77" s="823"/>
      <c r="AX77" s="823"/>
      <c r="AY77" s="821"/>
      <c r="AZ77" s="819"/>
      <c r="BA77" s="819"/>
      <c r="BB77" s="819"/>
      <c r="BC77" s="819"/>
      <c r="BD77" s="820"/>
      <c r="BE77" s="236"/>
      <c r="BF77" s="236"/>
      <c r="BG77" s="236"/>
      <c r="BH77" s="236"/>
      <c r="BI77" s="236"/>
      <c r="BJ77" s="236"/>
      <c r="BK77" s="236"/>
      <c r="BL77" s="236"/>
      <c r="BM77" s="236"/>
      <c r="BN77" s="236"/>
      <c r="BO77" s="236"/>
      <c r="BP77" s="236"/>
      <c r="BQ77" s="233">
        <v>71</v>
      </c>
      <c r="BR77" s="238"/>
      <c r="BS77" s="848"/>
      <c r="BT77" s="849"/>
      <c r="BU77" s="849"/>
      <c r="BV77" s="849"/>
      <c r="BW77" s="849"/>
      <c r="BX77" s="849"/>
      <c r="BY77" s="849"/>
      <c r="BZ77" s="849"/>
      <c r="CA77" s="849"/>
      <c r="CB77" s="849"/>
      <c r="CC77" s="849"/>
      <c r="CD77" s="849"/>
      <c r="CE77" s="849"/>
      <c r="CF77" s="849"/>
      <c r="CG77" s="854"/>
      <c r="CH77" s="851"/>
      <c r="CI77" s="852"/>
      <c r="CJ77" s="852"/>
      <c r="CK77" s="852"/>
      <c r="CL77" s="853"/>
      <c r="CM77" s="851"/>
      <c r="CN77" s="852"/>
      <c r="CO77" s="852"/>
      <c r="CP77" s="852"/>
      <c r="CQ77" s="853"/>
      <c r="CR77" s="851"/>
      <c r="CS77" s="852"/>
      <c r="CT77" s="852"/>
      <c r="CU77" s="852"/>
      <c r="CV77" s="853"/>
      <c r="CW77" s="851"/>
      <c r="CX77" s="852"/>
      <c r="CY77" s="852"/>
      <c r="CZ77" s="852"/>
      <c r="DA77" s="853"/>
      <c r="DB77" s="851"/>
      <c r="DC77" s="852"/>
      <c r="DD77" s="852"/>
      <c r="DE77" s="852"/>
      <c r="DF77" s="853"/>
      <c r="DG77" s="851"/>
      <c r="DH77" s="852"/>
      <c r="DI77" s="852"/>
      <c r="DJ77" s="852"/>
      <c r="DK77" s="853"/>
      <c r="DL77" s="851"/>
      <c r="DM77" s="852"/>
      <c r="DN77" s="852"/>
      <c r="DO77" s="852"/>
      <c r="DP77" s="853"/>
      <c r="DQ77" s="851"/>
      <c r="DR77" s="852"/>
      <c r="DS77" s="852"/>
      <c r="DT77" s="852"/>
      <c r="DU77" s="853"/>
      <c r="DV77" s="848"/>
      <c r="DW77" s="849"/>
      <c r="DX77" s="849"/>
      <c r="DY77" s="849"/>
      <c r="DZ77" s="850"/>
      <c r="EA77" s="224"/>
    </row>
    <row r="78" spans="1:131" ht="26.25" customHeight="1" x14ac:dyDescent="0.2">
      <c r="A78" s="233">
        <v>11</v>
      </c>
      <c r="B78" s="862"/>
      <c r="C78" s="863"/>
      <c r="D78" s="863"/>
      <c r="E78" s="863"/>
      <c r="F78" s="863"/>
      <c r="G78" s="863"/>
      <c r="H78" s="863"/>
      <c r="I78" s="863"/>
      <c r="J78" s="863"/>
      <c r="K78" s="863"/>
      <c r="L78" s="863"/>
      <c r="M78" s="863"/>
      <c r="N78" s="863"/>
      <c r="O78" s="863"/>
      <c r="P78" s="864"/>
      <c r="Q78" s="865"/>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8"/>
      <c r="BT78" s="849"/>
      <c r="BU78" s="849"/>
      <c r="BV78" s="849"/>
      <c r="BW78" s="849"/>
      <c r="BX78" s="849"/>
      <c r="BY78" s="849"/>
      <c r="BZ78" s="849"/>
      <c r="CA78" s="849"/>
      <c r="CB78" s="849"/>
      <c r="CC78" s="849"/>
      <c r="CD78" s="849"/>
      <c r="CE78" s="849"/>
      <c r="CF78" s="849"/>
      <c r="CG78" s="854"/>
      <c r="CH78" s="851"/>
      <c r="CI78" s="852"/>
      <c r="CJ78" s="852"/>
      <c r="CK78" s="852"/>
      <c r="CL78" s="853"/>
      <c r="CM78" s="851"/>
      <c r="CN78" s="852"/>
      <c r="CO78" s="852"/>
      <c r="CP78" s="852"/>
      <c r="CQ78" s="853"/>
      <c r="CR78" s="851"/>
      <c r="CS78" s="852"/>
      <c r="CT78" s="852"/>
      <c r="CU78" s="852"/>
      <c r="CV78" s="853"/>
      <c r="CW78" s="851"/>
      <c r="CX78" s="852"/>
      <c r="CY78" s="852"/>
      <c r="CZ78" s="852"/>
      <c r="DA78" s="853"/>
      <c r="DB78" s="851"/>
      <c r="DC78" s="852"/>
      <c r="DD78" s="852"/>
      <c r="DE78" s="852"/>
      <c r="DF78" s="853"/>
      <c r="DG78" s="851"/>
      <c r="DH78" s="852"/>
      <c r="DI78" s="852"/>
      <c r="DJ78" s="852"/>
      <c r="DK78" s="853"/>
      <c r="DL78" s="851"/>
      <c r="DM78" s="852"/>
      <c r="DN78" s="852"/>
      <c r="DO78" s="852"/>
      <c r="DP78" s="853"/>
      <c r="DQ78" s="851"/>
      <c r="DR78" s="852"/>
      <c r="DS78" s="852"/>
      <c r="DT78" s="852"/>
      <c r="DU78" s="853"/>
      <c r="DV78" s="848"/>
      <c r="DW78" s="849"/>
      <c r="DX78" s="849"/>
      <c r="DY78" s="849"/>
      <c r="DZ78" s="850"/>
      <c r="EA78" s="224"/>
    </row>
    <row r="79" spans="1:131" ht="26.25" customHeight="1" x14ac:dyDescent="0.2">
      <c r="A79" s="233">
        <v>12</v>
      </c>
      <c r="B79" s="862"/>
      <c r="C79" s="863"/>
      <c r="D79" s="863"/>
      <c r="E79" s="863"/>
      <c r="F79" s="863"/>
      <c r="G79" s="863"/>
      <c r="H79" s="863"/>
      <c r="I79" s="863"/>
      <c r="J79" s="863"/>
      <c r="K79" s="863"/>
      <c r="L79" s="863"/>
      <c r="M79" s="863"/>
      <c r="N79" s="863"/>
      <c r="O79" s="863"/>
      <c r="P79" s="864"/>
      <c r="Q79" s="865"/>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8"/>
      <c r="BT79" s="849"/>
      <c r="BU79" s="849"/>
      <c r="BV79" s="849"/>
      <c r="BW79" s="849"/>
      <c r="BX79" s="849"/>
      <c r="BY79" s="849"/>
      <c r="BZ79" s="849"/>
      <c r="CA79" s="849"/>
      <c r="CB79" s="849"/>
      <c r="CC79" s="849"/>
      <c r="CD79" s="849"/>
      <c r="CE79" s="849"/>
      <c r="CF79" s="849"/>
      <c r="CG79" s="854"/>
      <c r="CH79" s="851"/>
      <c r="CI79" s="852"/>
      <c r="CJ79" s="852"/>
      <c r="CK79" s="852"/>
      <c r="CL79" s="853"/>
      <c r="CM79" s="851"/>
      <c r="CN79" s="852"/>
      <c r="CO79" s="852"/>
      <c r="CP79" s="852"/>
      <c r="CQ79" s="853"/>
      <c r="CR79" s="851"/>
      <c r="CS79" s="852"/>
      <c r="CT79" s="852"/>
      <c r="CU79" s="852"/>
      <c r="CV79" s="853"/>
      <c r="CW79" s="851"/>
      <c r="CX79" s="852"/>
      <c r="CY79" s="852"/>
      <c r="CZ79" s="852"/>
      <c r="DA79" s="853"/>
      <c r="DB79" s="851"/>
      <c r="DC79" s="852"/>
      <c r="DD79" s="852"/>
      <c r="DE79" s="852"/>
      <c r="DF79" s="853"/>
      <c r="DG79" s="851"/>
      <c r="DH79" s="852"/>
      <c r="DI79" s="852"/>
      <c r="DJ79" s="852"/>
      <c r="DK79" s="853"/>
      <c r="DL79" s="851"/>
      <c r="DM79" s="852"/>
      <c r="DN79" s="852"/>
      <c r="DO79" s="852"/>
      <c r="DP79" s="853"/>
      <c r="DQ79" s="851"/>
      <c r="DR79" s="852"/>
      <c r="DS79" s="852"/>
      <c r="DT79" s="852"/>
      <c r="DU79" s="853"/>
      <c r="DV79" s="848"/>
      <c r="DW79" s="849"/>
      <c r="DX79" s="849"/>
      <c r="DY79" s="849"/>
      <c r="DZ79" s="850"/>
      <c r="EA79" s="224"/>
    </row>
    <row r="80" spans="1:131" ht="26.25" customHeight="1" x14ac:dyDescent="0.2">
      <c r="A80" s="233">
        <v>13</v>
      </c>
      <c r="B80" s="862"/>
      <c r="C80" s="863"/>
      <c r="D80" s="863"/>
      <c r="E80" s="863"/>
      <c r="F80" s="863"/>
      <c r="G80" s="863"/>
      <c r="H80" s="863"/>
      <c r="I80" s="863"/>
      <c r="J80" s="863"/>
      <c r="K80" s="863"/>
      <c r="L80" s="863"/>
      <c r="M80" s="863"/>
      <c r="N80" s="863"/>
      <c r="O80" s="863"/>
      <c r="P80" s="864"/>
      <c r="Q80" s="865"/>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8"/>
      <c r="BT80" s="849"/>
      <c r="BU80" s="849"/>
      <c r="BV80" s="849"/>
      <c r="BW80" s="849"/>
      <c r="BX80" s="849"/>
      <c r="BY80" s="849"/>
      <c r="BZ80" s="849"/>
      <c r="CA80" s="849"/>
      <c r="CB80" s="849"/>
      <c r="CC80" s="849"/>
      <c r="CD80" s="849"/>
      <c r="CE80" s="849"/>
      <c r="CF80" s="849"/>
      <c r="CG80" s="854"/>
      <c r="CH80" s="851"/>
      <c r="CI80" s="852"/>
      <c r="CJ80" s="852"/>
      <c r="CK80" s="852"/>
      <c r="CL80" s="853"/>
      <c r="CM80" s="851"/>
      <c r="CN80" s="852"/>
      <c r="CO80" s="852"/>
      <c r="CP80" s="852"/>
      <c r="CQ80" s="853"/>
      <c r="CR80" s="851"/>
      <c r="CS80" s="852"/>
      <c r="CT80" s="852"/>
      <c r="CU80" s="852"/>
      <c r="CV80" s="853"/>
      <c r="CW80" s="851"/>
      <c r="CX80" s="852"/>
      <c r="CY80" s="852"/>
      <c r="CZ80" s="852"/>
      <c r="DA80" s="853"/>
      <c r="DB80" s="851"/>
      <c r="DC80" s="852"/>
      <c r="DD80" s="852"/>
      <c r="DE80" s="852"/>
      <c r="DF80" s="853"/>
      <c r="DG80" s="851"/>
      <c r="DH80" s="852"/>
      <c r="DI80" s="852"/>
      <c r="DJ80" s="852"/>
      <c r="DK80" s="853"/>
      <c r="DL80" s="851"/>
      <c r="DM80" s="852"/>
      <c r="DN80" s="852"/>
      <c r="DO80" s="852"/>
      <c r="DP80" s="853"/>
      <c r="DQ80" s="851"/>
      <c r="DR80" s="852"/>
      <c r="DS80" s="852"/>
      <c r="DT80" s="852"/>
      <c r="DU80" s="853"/>
      <c r="DV80" s="848"/>
      <c r="DW80" s="849"/>
      <c r="DX80" s="849"/>
      <c r="DY80" s="849"/>
      <c r="DZ80" s="850"/>
      <c r="EA80" s="224"/>
    </row>
    <row r="81" spans="1:131" ht="26.25" customHeight="1" x14ac:dyDescent="0.2">
      <c r="A81" s="233">
        <v>14</v>
      </c>
      <c r="B81" s="862"/>
      <c r="C81" s="863"/>
      <c r="D81" s="863"/>
      <c r="E81" s="863"/>
      <c r="F81" s="863"/>
      <c r="G81" s="863"/>
      <c r="H81" s="863"/>
      <c r="I81" s="863"/>
      <c r="J81" s="863"/>
      <c r="K81" s="863"/>
      <c r="L81" s="863"/>
      <c r="M81" s="863"/>
      <c r="N81" s="863"/>
      <c r="O81" s="863"/>
      <c r="P81" s="864"/>
      <c r="Q81" s="865"/>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8"/>
      <c r="BT81" s="849"/>
      <c r="BU81" s="849"/>
      <c r="BV81" s="849"/>
      <c r="BW81" s="849"/>
      <c r="BX81" s="849"/>
      <c r="BY81" s="849"/>
      <c r="BZ81" s="849"/>
      <c r="CA81" s="849"/>
      <c r="CB81" s="849"/>
      <c r="CC81" s="849"/>
      <c r="CD81" s="849"/>
      <c r="CE81" s="849"/>
      <c r="CF81" s="849"/>
      <c r="CG81" s="854"/>
      <c r="CH81" s="851"/>
      <c r="CI81" s="852"/>
      <c r="CJ81" s="852"/>
      <c r="CK81" s="852"/>
      <c r="CL81" s="853"/>
      <c r="CM81" s="851"/>
      <c r="CN81" s="852"/>
      <c r="CO81" s="852"/>
      <c r="CP81" s="852"/>
      <c r="CQ81" s="853"/>
      <c r="CR81" s="851"/>
      <c r="CS81" s="852"/>
      <c r="CT81" s="852"/>
      <c r="CU81" s="852"/>
      <c r="CV81" s="853"/>
      <c r="CW81" s="851"/>
      <c r="CX81" s="852"/>
      <c r="CY81" s="852"/>
      <c r="CZ81" s="852"/>
      <c r="DA81" s="853"/>
      <c r="DB81" s="851"/>
      <c r="DC81" s="852"/>
      <c r="DD81" s="852"/>
      <c r="DE81" s="852"/>
      <c r="DF81" s="853"/>
      <c r="DG81" s="851"/>
      <c r="DH81" s="852"/>
      <c r="DI81" s="852"/>
      <c r="DJ81" s="852"/>
      <c r="DK81" s="853"/>
      <c r="DL81" s="851"/>
      <c r="DM81" s="852"/>
      <c r="DN81" s="852"/>
      <c r="DO81" s="852"/>
      <c r="DP81" s="853"/>
      <c r="DQ81" s="851"/>
      <c r="DR81" s="852"/>
      <c r="DS81" s="852"/>
      <c r="DT81" s="852"/>
      <c r="DU81" s="853"/>
      <c r="DV81" s="848"/>
      <c r="DW81" s="849"/>
      <c r="DX81" s="849"/>
      <c r="DY81" s="849"/>
      <c r="DZ81" s="850"/>
      <c r="EA81" s="224"/>
    </row>
    <row r="82" spans="1:131" ht="26.25" customHeight="1" x14ac:dyDescent="0.2">
      <c r="A82" s="233">
        <v>15</v>
      </c>
      <c r="B82" s="862"/>
      <c r="C82" s="863"/>
      <c r="D82" s="863"/>
      <c r="E82" s="863"/>
      <c r="F82" s="863"/>
      <c r="G82" s="863"/>
      <c r="H82" s="863"/>
      <c r="I82" s="863"/>
      <c r="J82" s="863"/>
      <c r="K82" s="863"/>
      <c r="L82" s="863"/>
      <c r="M82" s="863"/>
      <c r="N82" s="863"/>
      <c r="O82" s="863"/>
      <c r="P82" s="864"/>
      <c r="Q82" s="865"/>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8"/>
      <c r="BT82" s="849"/>
      <c r="BU82" s="849"/>
      <c r="BV82" s="849"/>
      <c r="BW82" s="849"/>
      <c r="BX82" s="849"/>
      <c r="BY82" s="849"/>
      <c r="BZ82" s="849"/>
      <c r="CA82" s="849"/>
      <c r="CB82" s="849"/>
      <c r="CC82" s="849"/>
      <c r="CD82" s="849"/>
      <c r="CE82" s="849"/>
      <c r="CF82" s="849"/>
      <c r="CG82" s="854"/>
      <c r="CH82" s="851"/>
      <c r="CI82" s="852"/>
      <c r="CJ82" s="852"/>
      <c r="CK82" s="852"/>
      <c r="CL82" s="853"/>
      <c r="CM82" s="851"/>
      <c r="CN82" s="852"/>
      <c r="CO82" s="852"/>
      <c r="CP82" s="852"/>
      <c r="CQ82" s="853"/>
      <c r="CR82" s="851"/>
      <c r="CS82" s="852"/>
      <c r="CT82" s="852"/>
      <c r="CU82" s="852"/>
      <c r="CV82" s="853"/>
      <c r="CW82" s="851"/>
      <c r="CX82" s="852"/>
      <c r="CY82" s="852"/>
      <c r="CZ82" s="852"/>
      <c r="DA82" s="853"/>
      <c r="DB82" s="851"/>
      <c r="DC82" s="852"/>
      <c r="DD82" s="852"/>
      <c r="DE82" s="852"/>
      <c r="DF82" s="853"/>
      <c r="DG82" s="851"/>
      <c r="DH82" s="852"/>
      <c r="DI82" s="852"/>
      <c r="DJ82" s="852"/>
      <c r="DK82" s="853"/>
      <c r="DL82" s="851"/>
      <c r="DM82" s="852"/>
      <c r="DN82" s="852"/>
      <c r="DO82" s="852"/>
      <c r="DP82" s="853"/>
      <c r="DQ82" s="851"/>
      <c r="DR82" s="852"/>
      <c r="DS82" s="852"/>
      <c r="DT82" s="852"/>
      <c r="DU82" s="853"/>
      <c r="DV82" s="848"/>
      <c r="DW82" s="849"/>
      <c r="DX82" s="849"/>
      <c r="DY82" s="849"/>
      <c r="DZ82" s="850"/>
      <c r="EA82" s="224"/>
    </row>
    <row r="83" spans="1:131" ht="26.25" customHeight="1" x14ac:dyDescent="0.2">
      <c r="A83" s="233">
        <v>16</v>
      </c>
      <c r="B83" s="862"/>
      <c r="C83" s="863"/>
      <c r="D83" s="863"/>
      <c r="E83" s="863"/>
      <c r="F83" s="863"/>
      <c r="G83" s="863"/>
      <c r="H83" s="863"/>
      <c r="I83" s="863"/>
      <c r="J83" s="863"/>
      <c r="K83" s="863"/>
      <c r="L83" s="863"/>
      <c r="M83" s="863"/>
      <c r="N83" s="863"/>
      <c r="O83" s="863"/>
      <c r="P83" s="864"/>
      <c r="Q83" s="865"/>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8"/>
      <c r="BT83" s="849"/>
      <c r="BU83" s="849"/>
      <c r="BV83" s="849"/>
      <c r="BW83" s="849"/>
      <c r="BX83" s="849"/>
      <c r="BY83" s="849"/>
      <c r="BZ83" s="849"/>
      <c r="CA83" s="849"/>
      <c r="CB83" s="849"/>
      <c r="CC83" s="849"/>
      <c r="CD83" s="849"/>
      <c r="CE83" s="849"/>
      <c r="CF83" s="849"/>
      <c r="CG83" s="854"/>
      <c r="CH83" s="851"/>
      <c r="CI83" s="852"/>
      <c r="CJ83" s="852"/>
      <c r="CK83" s="852"/>
      <c r="CL83" s="853"/>
      <c r="CM83" s="851"/>
      <c r="CN83" s="852"/>
      <c r="CO83" s="852"/>
      <c r="CP83" s="852"/>
      <c r="CQ83" s="853"/>
      <c r="CR83" s="851"/>
      <c r="CS83" s="852"/>
      <c r="CT83" s="852"/>
      <c r="CU83" s="852"/>
      <c r="CV83" s="853"/>
      <c r="CW83" s="851"/>
      <c r="CX83" s="852"/>
      <c r="CY83" s="852"/>
      <c r="CZ83" s="852"/>
      <c r="DA83" s="853"/>
      <c r="DB83" s="851"/>
      <c r="DC83" s="852"/>
      <c r="DD83" s="852"/>
      <c r="DE83" s="852"/>
      <c r="DF83" s="853"/>
      <c r="DG83" s="851"/>
      <c r="DH83" s="852"/>
      <c r="DI83" s="852"/>
      <c r="DJ83" s="852"/>
      <c r="DK83" s="853"/>
      <c r="DL83" s="851"/>
      <c r="DM83" s="852"/>
      <c r="DN83" s="852"/>
      <c r="DO83" s="852"/>
      <c r="DP83" s="853"/>
      <c r="DQ83" s="851"/>
      <c r="DR83" s="852"/>
      <c r="DS83" s="852"/>
      <c r="DT83" s="852"/>
      <c r="DU83" s="853"/>
      <c r="DV83" s="848"/>
      <c r="DW83" s="849"/>
      <c r="DX83" s="849"/>
      <c r="DY83" s="849"/>
      <c r="DZ83" s="850"/>
      <c r="EA83" s="224"/>
    </row>
    <row r="84" spans="1:131" ht="26.25" customHeight="1" x14ac:dyDescent="0.2">
      <c r="A84" s="233">
        <v>17</v>
      </c>
      <c r="B84" s="862"/>
      <c r="C84" s="863"/>
      <c r="D84" s="863"/>
      <c r="E84" s="863"/>
      <c r="F84" s="863"/>
      <c r="G84" s="863"/>
      <c r="H84" s="863"/>
      <c r="I84" s="863"/>
      <c r="J84" s="863"/>
      <c r="K84" s="863"/>
      <c r="L84" s="863"/>
      <c r="M84" s="863"/>
      <c r="N84" s="863"/>
      <c r="O84" s="863"/>
      <c r="P84" s="864"/>
      <c r="Q84" s="865"/>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8"/>
      <c r="BT84" s="849"/>
      <c r="BU84" s="849"/>
      <c r="BV84" s="849"/>
      <c r="BW84" s="849"/>
      <c r="BX84" s="849"/>
      <c r="BY84" s="849"/>
      <c r="BZ84" s="849"/>
      <c r="CA84" s="849"/>
      <c r="CB84" s="849"/>
      <c r="CC84" s="849"/>
      <c r="CD84" s="849"/>
      <c r="CE84" s="849"/>
      <c r="CF84" s="849"/>
      <c r="CG84" s="854"/>
      <c r="CH84" s="851"/>
      <c r="CI84" s="852"/>
      <c r="CJ84" s="852"/>
      <c r="CK84" s="852"/>
      <c r="CL84" s="853"/>
      <c r="CM84" s="851"/>
      <c r="CN84" s="852"/>
      <c r="CO84" s="852"/>
      <c r="CP84" s="852"/>
      <c r="CQ84" s="853"/>
      <c r="CR84" s="851"/>
      <c r="CS84" s="852"/>
      <c r="CT84" s="852"/>
      <c r="CU84" s="852"/>
      <c r="CV84" s="853"/>
      <c r="CW84" s="851"/>
      <c r="CX84" s="852"/>
      <c r="CY84" s="852"/>
      <c r="CZ84" s="852"/>
      <c r="DA84" s="853"/>
      <c r="DB84" s="851"/>
      <c r="DC84" s="852"/>
      <c r="DD84" s="852"/>
      <c r="DE84" s="852"/>
      <c r="DF84" s="853"/>
      <c r="DG84" s="851"/>
      <c r="DH84" s="852"/>
      <c r="DI84" s="852"/>
      <c r="DJ84" s="852"/>
      <c r="DK84" s="853"/>
      <c r="DL84" s="851"/>
      <c r="DM84" s="852"/>
      <c r="DN84" s="852"/>
      <c r="DO84" s="852"/>
      <c r="DP84" s="853"/>
      <c r="DQ84" s="851"/>
      <c r="DR84" s="852"/>
      <c r="DS84" s="852"/>
      <c r="DT84" s="852"/>
      <c r="DU84" s="853"/>
      <c r="DV84" s="848"/>
      <c r="DW84" s="849"/>
      <c r="DX84" s="849"/>
      <c r="DY84" s="849"/>
      <c r="DZ84" s="850"/>
      <c r="EA84" s="224"/>
    </row>
    <row r="85" spans="1:131" ht="26.25" customHeight="1" x14ac:dyDescent="0.2">
      <c r="A85" s="233">
        <v>18</v>
      </c>
      <c r="B85" s="862"/>
      <c r="C85" s="863"/>
      <c r="D85" s="863"/>
      <c r="E85" s="863"/>
      <c r="F85" s="863"/>
      <c r="G85" s="863"/>
      <c r="H85" s="863"/>
      <c r="I85" s="863"/>
      <c r="J85" s="863"/>
      <c r="K85" s="863"/>
      <c r="L85" s="863"/>
      <c r="M85" s="863"/>
      <c r="N85" s="863"/>
      <c r="O85" s="863"/>
      <c r="P85" s="864"/>
      <c r="Q85" s="865"/>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8"/>
      <c r="BT85" s="849"/>
      <c r="BU85" s="849"/>
      <c r="BV85" s="849"/>
      <c r="BW85" s="849"/>
      <c r="BX85" s="849"/>
      <c r="BY85" s="849"/>
      <c r="BZ85" s="849"/>
      <c r="CA85" s="849"/>
      <c r="CB85" s="849"/>
      <c r="CC85" s="849"/>
      <c r="CD85" s="849"/>
      <c r="CE85" s="849"/>
      <c r="CF85" s="849"/>
      <c r="CG85" s="854"/>
      <c r="CH85" s="851"/>
      <c r="CI85" s="852"/>
      <c r="CJ85" s="852"/>
      <c r="CK85" s="852"/>
      <c r="CL85" s="853"/>
      <c r="CM85" s="851"/>
      <c r="CN85" s="852"/>
      <c r="CO85" s="852"/>
      <c r="CP85" s="852"/>
      <c r="CQ85" s="853"/>
      <c r="CR85" s="851"/>
      <c r="CS85" s="852"/>
      <c r="CT85" s="852"/>
      <c r="CU85" s="852"/>
      <c r="CV85" s="853"/>
      <c r="CW85" s="851"/>
      <c r="CX85" s="852"/>
      <c r="CY85" s="852"/>
      <c r="CZ85" s="852"/>
      <c r="DA85" s="853"/>
      <c r="DB85" s="851"/>
      <c r="DC85" s="852"/>
      <c r="DD85" s="852"/>
      <c r="DE85" s="852"/>
      <c r="DF85" s="853"/>
      <c r="DG85" s="851"/>
      <c r="DH85" s="852"/>
      <c r="DI85" s="852"/>
      <c r="DJ85" s="852"/>
      <c r="DK85" s="853"/>
      <c r="DL85" s="851"/>
      <c r="DM85" s="852"/>
      <c r="DN85" s="852"/>
      <c r="DO85" s="852"/>
      <c r="DP85" s="853"/>
      <c r="DQ85" s="851"/>
      <c r="DR85" s="852"/>
      <c r="DS85" s="852"/>
      <c r="DT85" s="852"/>
      <c r="DU85" s="853"/>
      <c r="DV85" s="848"/>
      <c r="DW85" s="849"/>
      <c r="DX85" s="849"/>
      <c r="DY85" s="849"/>
      <c r="DZ85" s="850"/>
      <c r="EA85" s="224"/>
    </row>
    <row r="86" spans="1:131" ht="26.25" customHeight="1" x14ac:dyDescent="0.2">
      <c r="A86" s="233">
        <v>19</v>
      </c>
      <c r="B86" s="862"/>
      <c r="C86" s="863"/>
      <c r="D86" s="863"/>
      <c r="E86" s="863"/>
      <c r="F86" s="863"/>
      <c r="G86" s="863"/>
      <c r="H86" s="863"/>
      <c r="I86" s="863"/>
      <c r="J86" s="863"/>
      <c r="K86" s="863"/>
      <c r="L86" s="863"/>
      <c r="M86" s="863"/>
      <c r="N86" s="863"/>
      <c r="O86" s="863"/>
      <c r="P86" s="864"/>
      <c r="Q86" s="865"/>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8"/>
      <c r="BT86" s="849"/>
      <c r="BU86" s="849"/>
      <c r="BV86" s="849"/>
      <c r="BW86" s="849"/>
      <c r="BX86" s="849"/>
      <c r="BY86" s="849"/>
      <c r="BZ86" s="849"/>
      <c r="CA86" s="849"/>
      <c r="CB86" s="849"/>
      <c r="CC86" s="849"/>
      <c r="CD86" s="849"/>
      <c r="CE86" s="849"/>
      <c r="CF86" s="849"/>
      <c r="CG86" s="854"/>
      <c r="CH86" s="851"/>
      <c r="CI86" s="852"/>
      <c r="CJ86" s="852"/>
      <c r="CK86" s="852"/>
      <c r="CL86" s="853"/>
      <c r="CM86" s="851"/>
      <c r="CN86" s="852"/>
      <c r="CO86" s="852"/>
      <c r="CP86" s="852"/>
      <c r="CQ86" s="853"/>
      <c r="CR86" s="851"/>
      <c r="CS86" s="852"/>
      <c r="CT86" s="852"/>
      <c r="CU86" s="852"/>
      <c r="CV86" s="853"/>
      <c r="CW86" s="851"/>
      <c r="CX86" s="852"/>
      <c r="CY86" s="852"/>
      <c r="CZ86" s="852"/>
      <c r="DA86" s="853"/>
      <c r="DB86" s="851"/>
      <c r="DC86" s="852"/>
      <c r="DD86" s="852"/>
      <c r="DE86" s="852"/>
      <c r="DF86" s="853"/>
      <c r="DG86" s="851"/>
      <c r="DH86" s="852"/>
      <c r="DI86" s="852"/>
      <c r="DJ86" s="852"/>
      <c r="DK86" s="853"/>
      <c r="DL86" s="851"/>
      <c r="DM86" s="852"/>
      <c r="DN86" s="852"/>
      <c r="DO86" s="852"/>
      <c r="DP86" s="853"/>
      <c r="DQ86" s="851"/>
      <c r="DR86" s="852"/>
      <c r="DS86" s="852"/>
      <c r="DT86" s="852"/>
      <c r="DU86" s="853"/>
      <c r="DV86" s="848"/>
      <c r="DW86" s="849"/>
      <c r="DX86" s="849"/>
      <c r="DY86" s="849"/>
      <c r="DZ86" s="850"/>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8"/>
      <c r="BT87" s="849"/>
      <c r="BU87" s="849"/>
      <c r="BV87" s="849"/>
      <c r="BW87" s="849"/>
      <c r="BX87" s="849"/>
      <c r="BY87" s="849"/>
      <c r="BZ87" s="849"/>
      <c r="CA87" s="849"/>
      <c r="CB87" s="849"/>
      <c r="CC87" s="849"/>
      <c r="CD87" s="849"/>
      <c r="CE87" s="849"/>
      <c r="CF87" s="849"/>
      <c r="CG87" s="854"/>
      <c r="CH87" s="851"/>
      <c r="CI87" s="852"/>
      <c r="CJ87" s="852"/>
      <c r="CK87" s="852"/>
      <c r="CL87" s="853"/>
      <c r="CM87" s="851"/>
      <c r="CN87" s="852"/>
      <c r="CO87" s="852"/>
      <c r="CP87" s="852"/>
      <c r="CQ87" s="853"/>
      <c r="CR87" s="851"/>
      <c r="CS87" s="852"/>
      <c r="CT87" s="852"/>
      <c r="CU87" s="852"/>
      <c r="CV87" s="853"/>
      <c r="CW87" s="851"/>
      <c r="CX87" s="852"/>
      <c r="CY87" s="852"/>
      <c r="CZ87" s="852"/>
      <c r="DA87" s="853"/>
      <c r="DB87" s="851"/>
      <c r="DC87" s="852"/>
      <c r="DD87" s="852"/>
      <c r="DE87" s="852"/>
      <c r="DF87" s="853"/>
      <c r="DG87" s="851"/>
      <c r="DH87" s="852"/>
      <c r="DI87" s="852"/>
      <c r="DJ87" s="852"/>
      <c r="DK87" s="853"/>
      <c r="DL87" s="851"/>
      <c r="DM87" s="852"/>
      <c r="DN87" s="852"/>
      <c r="DO87" s="852"/>
      <c r="DP87" s="853"/>
      <c r="DQ87" s="851"/>
      <c r="DR87" s="852"/>
      <c r="DS87" s="852"/>
      <c r="DT87" s="852"/>
      <c r="DU87" s="853"/>
      <c r="DV87" s="848"/>
      <c r="DW87" s="849"/>
      <c r="DX87" s="849"/>
      <c r="DY87" s="849"/>
      <c r="DZ87" s="850"/>
      <c r="EA87" s="224"/>
    </row>
    <row r="88" spans="1:131" ht="26.25" customHeight="1" thickBot="1" x14ac:dyDescent="0.25">
      <c r="A88" s="235" t="s">
        <v>378</v>
      </c>
      <c r="B88" s="776" t="s">
        <v>404</v>
      </c>
      <c r="C88" s="777"/>
      <c r="D88" s="777"/>
      <c r="E88" s="777"/>
      <c r="F88" s="777"/>
      <c r="G88" s="777"/>
      <c r="H88" s="777"/>
      <c r="I88" s="777"/>
      <c r="J88" s="777"/>
      <c r="K88" s="777"/>
      <c r="L88" s="777"/>
      <c r="M88" s="777"/>
      <c r="N88" s="777"/>
      <c r="O88" s="777"/>
      <c r="P88" s="778"/>
      <c r="Q88" s="829"/>
      <c r="R88" s="830"/>
      <c r="S88" s="830"/>
      <c r="T88" s="830"/>
      <c r="U88" s="830"/>
      <c r="V88" s="830"/>
      <c r="W88" s="830"/>
      <c r="X88" s="830"/>
      <c r="Y88" s="830"/>
      <c r="Z88" s="830"/>
      <c r="AA88" s="830"/>
      <c r="AB88" s="830"/>
      <c r="AC88" s="830"/>
      <c r="AD88" s="830"/>
      <c r="AE88" s="830"/>
      <c r="AF88" s="833">
        <v>5253</v>
      </c>
      <c r="AG88" s="833"/>
      <c r="AH88" s="833"/>
      <c r="AI88" s="833"/>
      <c r="AJ88" s="833"/>
      <c r="AK88" s="830"/>
      <c r="AL88" s="830"/>
      <c r="AM88" s="830"/>
      <c r="AN88" s="830"/>
      <c r="AO88" s="830"/>
      <c r="AP88" s="833" t="s">
        <v>568</v>
      </c>
      <c r="AQ88" s="833"/>
      <c r="AR88" s="833"/>
      <c r="AS88" s="833"/>
      <c r="AT88" s="833"/>
      <c r="AU88" s="833" t="s">
        <v>568</v>
      </c>
      <c r="AV88" s="833"/>
      <c r="AW88" s="833"/>
      <c r="AX88" s="833"/>
      <c r="AY88" s="833"/>
      <c r="AZ88" s="838"/>
      <c r="BA88" s="838"/>
      <c r="BB88" s="838"/>
      <c r="BC88" s="838"/>
      <c r="BD88" s="839"/>
      <c r="BE88" s="236"/>
      <c r="BF88" s="236"/>
      <c r="BG88" s="236"/>
      <c r="BH88" s="236"/>
      <c r="BI88" s="236"/>
      <c r="BJ88" s="236"/>
      <c r="BK88" s="236"/>
      <c r="BL88" s="236"/>
      <c r="BM88" s="236"/>
      <c r="BN88" s="236"/>
      <c r="BO88" s="236"/>
      <c r="BP88" s="236"/>
      <c r="BQ88" s="233">
        <v>82</v>
      </c>
      <c r="BR88" s="238"/>
      <c r="BS88" s="848"/>
      <c r="BT88" s="849"/>
      <c r="BU88" s="849"/>
      <c r="BV88" s="849"/>
      <c r="BW88" s="849"/>
      <c r="BX88" s="849"/>
      <c r="BY88" s="849"/>
      <c r="BZ88" s="849"/>
      <c r="CA88" s="849"/>
      <c r="CB88" s="849"/>
      <c r="CC88" s="849"/>
      <c r="CD88" s="849"/>
      <c r="CE88" s="849"/>
      <c r="CF88" s="849"/>
      <c r="CG88" s="854"/>
      <c r="CH88" s="851"/>
      <c r="CI88" s="852"/>
      <c r="CJ88" s="852"/>
      <c r="CK88" s="852"/>
      <c r="CL88" s="853"/>
      <c r="CM88" s="851"/>
      <c r="CN88" s="852"/>
      <c r="CO88" s="852"/>
      <c r="CP88" s="852"/>
      <c r="CQ88" s="853"/>
      <c r="CR88" s="851"/>
      <c r="CS88" s="852"/>
      <c r="CT88" s="852"/>
      <c r="CU88" s="852"/>
      <c r="CV88" s="853"/>
      <c r="CW88" s="851"/>
      <c r="CX88" s="852"/>
      <c r="CY88" s="852"/>
      <c r="CZ88" s="852"/>
      <c r="DA88" s="853"/>
      <c r="DB88" s="851"/>
      <c r="DC88" s="852"/>
      <c r="DD88" s="852"/>
      <c r="DE88" s="852"/>
      <c r="DF88" s="853"/>
      <c r="DG88" s="851"/>
      <c r="DH88" s="852"/>
      <c r="DI88" s="852"/>
      <c r="DJ88" s="852"/>
      <c r="DK88" s="853"/>
      <c r="DL88" s="851"/>
      <c r="DM88" s="852"/>
      <c r="DN88" s="852"/>
      <c r="DO88" s="852"/>
      <c r="DP88" s="853"/>
      <c r="DQ88" s="851"/>
      <c r="DR88" s="852"/>
      <c r="DS88" s="852"/>
      <c r="DT88" s="852"/>
      <c r="DU88" s="853"/>
      <c r="DV88" s="848"/>
      <c r="DW88" s="849"/>
      <c r="DX88" s="849"/>
      <c r="DY88" s="849"/>
      <c r="DZ88" s="850"/>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8"/>
      <c r="BT89" s="849"/>
      <c r="BU89" s="849"/>
      <c r="BV89" s="849"/>
      <c r="BW89" s="849"/>
      <c r="BX89" s="849"/>
      <c r="BY89" s="849"/>
      <c r="BZ89" s="849"/>
      <c r="CA89" s="849"/>
      <c r="CB89" s="849"/>
      <c r="CC89" s="849"/>
      <c r="CD89" s="849"/>
      <c r="CE89" s="849"/>
      <c r="CF89" s="849"/>
      <c r="CG89" s="854"/>
      <c r="CH89" s="851"/>
      <c r="CI89" s="852"/>
      <c r="CJ89" s="852"/>
      <c r="CK89" s="852"/>
      <c r="CL89" s="853"/>
      <c r="CM89" s="851"/>
      <c r="CN89" s="852"/>
      <c r="CO89" s="852"/>
      <c r="CP89" s="852"/>
      <c r="CQ89" s="853"/>
      <c r="CR89" s="851"/>
      <c r="CS89" s="852"/>
      <c r="CT89" s="852"/>
      <c r="CU89" s="852"/>
      <c r="CV89" s="853"/>
      <c r="CW89" s="851"/>
      <c r="CX89" s="852"/>
      <c r="CY89" s="852"/>
      <c r="CZ89" s="852"/>
      <c r="DA89" s="853"/>
      <c r="DB89" s="851"/>
      <c r="DC89" s="852"/>
      <c r="DD89" s="852"/>
      <c r="DE89" s="852"/>
      <c r="DF89" s="853"/>
      <c r="DG89" s="851"/>
      <c r="DH89" s="852"/>
      <c r="DI89" s="852"/>
      <c r="DJ89" s="852"/>
      <c r="DK89" s="853"/>
      <c r="DL89" s="851"/>
      <c r="DM89" s="852"/>
      <c r="DN89" s="852"/>
      <c r="DO89" s="852"/>
      <c r="DP89" s="853"/>
      <c r="DQ89" s="851"/>
      <c r="DR89" s="852"/>
      <c r="DS89" s="852"/>
      <c r="DT89" s="852"/>
      <c r="DU89" s="853"/>
      <c r="DV89" s="848"/>
      <c r="DW89" s="849"/>
      <c r="DX89" s="849"/>
      <c r="DY89" s="849"/>
      <c r="DZ89" s="850"/>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8"/>
      <c r="BT90" s="849"/>
      <c r="BU90" s="849"/>
      <c r="BV90" s="849"/>
      <c r="BW90" s="849"/>
      <c r="BX90" s="849"/>
      <c r="BY90" s="849"/>
      <c r="BZ90" s="849"/>
      <c r="CA90" s="849"/>
      <c r="CB90" s="849"/>
      <c r="CC90" s="849"/>
      <c r="CD90" s="849"/>
      <c r="CE90" s="849"/>
      <c r="CF90" s="849"/>
      <c r="CG90" s="854"/>
      <c r="CH90" s="851"/>
      <c r="CI90" s="852"/>
      <c r="CJ90" s="852"/>
      <c r="CK90" s="852"/>
      <c r="CL90" s="853"/>
      <c r="CM90" s="851"/>
      <c r="CN90" s="852"/>
      <c r="CO90" s="852"/>
      <c r="CP90" s="852"/>
      <c r="CQ90" s="853"/>
      <c r="CR90" s="851"/>
      <c r="CS90" s="852"/>
      <c r="CT90" s="852"/>
      <c r="CU90" s="852"/>
      <c r="CV90" s="853"/>
      <c r="CW90" s="851"/>
      <c r="CX90" s="852"/>
      <c r="CY90" s="852"/>
      <c r="CZ90" s="852"/>
      <c r="DA90" s="853"/>
      <c r="DB90" s="851"/>
      <c r="DC90" s="852"/>
      <c r="DD90" s="852"/>
      <c r="DE90" s="852"/>
      <c r="DF90" s="853"/>
      <c r="DG90" s="851"/>
      <c r="DH90" s="852"/>
      <c r="DI90" s="852"/>
      <c r="DJ90" s="852"/>
      <c r="DK90" s="853"/>
      <c r="DL90" s="851"/>
      <c r="DM90" s="852"/>
      <c r="DN90" s="852"/>
      <c r="DO90" s="852"/>
      <c r="DP90" s="853"/>
      <c r="DQ90" s="851"/>
      <c r="DR90" s="852"/>
      <c r="DS90" s="852"/>
      <c r="DT90" s="852"/>
      <c r="DU90" s="853"/>
      <c r="DV90" s="848"/>
      <c r="DW90" s="849"/>
      <c r="DX90" s="849"/>
      <c r="DY90" s="849"/>
      <c r="DZ90" s="850"/>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8"/>
      <c r="BT91" s="849"/>
      <c r="BU91" s="849"/>
      <c r="BV91" s="849"/>
      <c r="BW91" s="849"/>
      <c r="BX91" s="849"/>
      <c r="BY91" s="849"/>
      <c r="BZ91" s="849"/>
      <c r="CA91" s="849"/>
      <c r="CB91" s="849"/>
      <c r="CC91" s="849"/>
      <c r="CD91" s="849"/>
      <c r="CE91" s="849"/>
      <c r="CF91" s="849"/>
      <c r="CG91" s="854"/>
      <c r="CH91" s="851"/>
      <c r="CI91" s="852"/>
      <c r="CJ91" s="852"/>
      <c r="CK91" s="852"/>
      <c r="CL91" s="853"/>
      <c r="CM91" s="851"/>
      <c r="CN91" s="852"/>
      <c r="CO91" s="852"/>
      <c r="CP91" s="852"/>
      <c r="CQ91" s="853"/>
      <c r="CR91" s="851"/>
      <c r="CS91" s="852"/>
      <c r="CT91" s="852"/>
      <c r="CU91" s="852"/>
      <c r="CV91" s="853"/>
      <c r="CW91" s="851"/>
      <c r="CX91" s="852"/>
      <c r="CY91" s="852"/>
      <c r="CZ91" s="852"/>
      <c r="DA91" s="853"/>
      <c r="DB91" s="851"/>
      <c r="DC91" s="852"/>
      <c r="DD91" s="852"/>
      <c r="DE91" s="852"/>
      <c r="DF91" s="853"/>
      <c r="DG91" s="851"/>
      <c r="DH91" s="852"/>
      <c r="DI91" s="852"/>
      <c r="DJ91" s="852"/>
      <c r="DK91" s="853"/>
      <c r="DL91" s="851"/>
      <c r="DM91" s="852"/>
      <c r="DN91" s="852"/>
      <c r="DO91" s="852"/>
      <c r="DP91" s="853"/>
      <c r="DQ91" s="851"/>
      <c r="DR91" s="852"/>
      <c r="DS91" s="852"/>
      <c r="DT91" s="852"/>
      <c r="DU91" s="853"/>
      <c r="DV91" s="848"/>
      <c r="DW91" s="849"/>
      <c r="DX91" s="849"/>
      <c r="DY91" s="849"/>
      <c r="DZ91" s="850"/>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8"/>
      <c r="BT92" s="849"/>
      <c r="BU92" s="849"/>
      <c r="BV92" s="849"/>
      <c r="BW92" s="849"/>
      <c r="BX92" s="849"/>
      <c r="BY92" s="849"/>
      <c r="BZ92" s="849"/>
      <c r="CA92" s="849"/>
      <c r="CB92" s="849"/>
      <c r="CC92" s="849"/>
      <c r="CD92" s="849"/>
      <c r="CE92" s="849"/>
      <c r="CF92" s="849"/>
      <c r="CG92" s="854"/>
      <c r="CH92" s="851"/>
      <c r="CI92" s="852"/>
      <c r="CJ92" s="852"/>
      <c r="CK92" s="852"/>
      <c r="CL92" s="853"/>
      <c r="CM92" s="851"/>
      <c r="CN92" s="852"/>
      <c r="CO92" s="852"/>
      <c r="CP92" s="852"/>
      <c r="CQ92" s="853"/>
      <c r="CR92" s="851"/>
      <c r="CS92" s="852"/>
      <c r="CT92" s="852"/>
      <c r="CU92" s="852"/>
      <c r="CV92" s="853"/>
      <c r="CW92" s="851"/>
      <c r="CX92" s="852"/>
      <c r="CY92" s="852"/>
      <c r="CZ92" s="852"/>
      <c r="DA92" s="853"/>
      <c r="DB92" s="851"/>
      <c r="DC92" s="852"/>
      <c r="DD92" s="852"/>
      <c r="DE92" s="852"/>
      <c r="DF92" s="853"/>
      <c r="DG92" s="851"/>
      <c r="DH92" s="852"/>
      <c r="DI92" s="852"/>
      <c r="DJ92" s="852"/>
      <c r="DK92" s="853"/>
      <c r="DL92" s="851"/>
      <c r="DM92" s="852"/>
      <c r="DN92" s="852"/>
      <c r="DO92" s="852"/>
      <c r="DP92" s="853"/>
      <c r="DQ92" s="851"/>
      <c r="DR92" s="852"/>
      <c r="DS92" s="852"/>
      <c r="DT92" s="852"/>
      <c r="DU92" s="853"/>
      <c r="DV92" s="848"/>
      <c r="DW92" s="849"/>
      <c r="DX92" s="849"/>
      <c r="DY92" s="849"/>
      <c r="DZ92" s="850"/>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8"/>
      <c r="BT93" s="849"/>
      <c r="BU93" s="849"/>
      <c r="BV93" s="849"/>
      <c r="BW93" s="849"/>
      <c r="BX93" s="849"/>
      <c r="BY93" s="849"/>
      <c r="BZ93" s="849"/>
      <c r="CA93" s="849"/>
      <c r="CB93" s="849"/>
      <c r="CC93" s="849"/>
      <c r="CD93" s="849"/>
      <c r="CE93" s="849"/>
      <c r="CF93" s="849"/>
      <c r="CG93" s="854"/>
      <c r="CH93" s="851"/>
      <c r="CI93" s="852"/>
      <c r="CJ93" s="852"/>
      <c r="CK93" s="852"/>
      <c r="CL93" s="853"/>
      <c r="CM93" s="851"/>
      <c r="CN93" s="852"/>
      <c r="CO93" s="852"/>
      <c r="CP93" s="852"/>
      <c r="CQ93" s="853"/>
      <c r="CR93" s="851"/>
      <c r="CS93" s="852"/>
      <c r="CT93" s="852"/>
      <c r="CU93" s="852"/>
      <c r="CV93" s="853"/>
      <c r="CW93" s="851"/>
      <c r="CX93" s="852"/>
      <c r="CY93" s="852"/>
      <c r="CZ93" s="852"/>
      <c r="DA93" s="853"/>
      <c r="DB93" s="851"/>
      <c r="DC93" s="852"/>
      <c r="DD93" s="852"/>
      <c r="DE93" s="852"/>
      <c r="DF93" s="853"/>
      <c r="DG93" s="851"/>
      <c r="DH93" s="852"/>
      <c r="DI93" s="852"/>
      <c r="DJ93" s="852"/>
      <c r="DK93" s="853"/>
      <c r="DL93" s="851"/>
      <c r="DM93" s="852"/>
      <c r="DN93" s="852"/>
      <c r="DO93" s="852"/>
      <c r="DP93" s="853"/>
      <c r="DQ93" s="851"/>
      <c r="DR93" s="852"/>
      <c r="DS93" s="852"/>
      <c r="DT93" s="852"/>
      <c r="DU93" s="853"/>
      <c r="DV93" s="848"/>
      <c r="DW93" s="849"/>
      <c r="DX93" s="849"/>
      <c r="DY93" s="849"/>
      <c r="DZ93" s="850"/>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8"/>
      <c r="BT94" s="849"/>
      <c r="BU94" s="849"/>
      <c r="BV94" s="849"/>
      <c r="BW94" s="849"/>
      <c r="BX94" s="849"/>
      <c r="BY94" s="849"/>
      <c r="BZ94" s="849"/>
      <c r="CA94" s="849"/>
      <c r="CB94" s="849"/>
      <c r="CC94" s="849"/>
      <c r="CD94" s="849"/>
      <c r="CE94" s="849"/>
      <c r="CF94" s="849"/>
      <c r="CG94" s="854"/>
      <c r="CH94" s="851"/>
      <c r="CI94" s="852"/>
      <c r="CJ94" s="852"/>
      <c r="CK94" s="852"/>
      <c r="CL94" s="853"/>
      <c r="CM94" s="851"/>
      <c r="CN94" s="852"/>
      <c r="CO94" s="852"/>
      <c r="CP94" s="852"/>
      <c r="CQ94" s="853"/>
      <c r="CR94" s="851"/>
      <c r="CS94" s="852"/>
      <c r="CT94" s="852"/>
      <c r="CU94" s="852"/>
      <c r="CV94" s="853"/>
      <c r="CW94" s="851"/>
      <c r="CX94" s="852"/>
      <c r="CY94" s="852"/>
      <c r="CZ94" s="852"/>
      <c r="DA94" s="853"/>
      <c r="DB94" s="851"/>
      <c r="DC94" s="852"/>
      <c r="DD94" s="852"/>
      <c r="DE94" s="852"/>
      <c r="DF94" s="853"/>
      <c r="DG94" s="851"/>
      <c r="DH94" s="852"/>
      <c r="DI94" s="852"/>
      <c r="DJ94" s="852"/>
      <c r="DK94" s="853"/>
      <c r="DL94" s="851"/>
      <c r="DM94" s="852"/>
      <c r="DN94" s="852"/>
      <c r="DO94" s="852"/>
      <c r="DP94" s="853"/>
      <c r="DQ94" s="851"/>
      <c r="DR94" s="852"/>
      <c r="DS94" s="852"/>
      <c r="DT94" s="852"/>
      <c r="DU94" s="853"/>
      <c r="DV94" s="848"/>
      <c r="DW94" s="849"/>
      <c r="DX94" s="849"/>
      <c r="DY94" s="849"/>
      <c r="DZ94" s="850"/>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8"/>
      <c r="BT95" s="849"/>
      <c r="BU95" s="849"/>
      <c r="BV95" s="849"/>
      <c r="BW95" s="849"/>
      <c r="BX95" s="849"/>
      <c r="BY95" s="849"/>
      <c r="BZ95" s="849"/>
      <c r="CA95" s="849"/>
      <c r="CB95" s="849"/>
      <c r="CC95" s="849"/>
      <c r="CD95" s="849"/>
      <c r="CE95" s="849"/>
      <c r="CF95" s="849"/>
      <c r="CG95" s="854"/>
      <c r="CH95" s="851"/>
      <c r="CI95" s="852"/>
      <c r="CJ95" s="852"/>
      <c r="CK95" s="852"/>
      <c r="CL95" s="853"/>
      <c r="CM95" s="851"/>
      <c r="CN95" s="852"/>
      <c r="CO95" s="852"/>
      <c r="CP95" s="852"/>
      <c r="CQ95" s="853"/>
      <c r="CR95" s="851"/>
      <c r="CS95" s="852"/>
      <c r="CT95" s="852"/>
      <c r="CU95" s="852"/>
      <c r="CV95" s="853"/>
      <c r="CW95" s="851"/>
      <c r="CX95" s="852"/>
      <c r="CY95" s="852"/>
      <c r="CZ95" s="852"/>
      <c r="DA95" s="853"/>
      <c r="DB95" s="851"/>
      <c r="DC95" s="852"/>
      <c r="DD95" s="852"/>
      <c r="DE95" s="852"/>
      <c r="DF95" s="853"/>
      <c r="DG95" s="851"/>
      <c r="DH95" s="852"/>
      <c r="DI95" s="852"/>
      <c r="DJ95" s="852"/>
      <c r="DK95" s="853"/>
      <c r="DL95" s="851"/>
      <c r="DM95" s="852"/>
      <c r="DN95" s="852"/>
      <c r="DO95" s="852"/>
      <c r="DP95" s="853"/>
      <c r="DQ95" s="851"/>
      <c r="DR95" s="852"/>
      <c r="DS95" s="852"/>
      <c r="DT95" s="852"/>
      <c r="DU95" s="853"/>
      <c r="DV95" s="848"/>
      <c r="DW95" s="849"/>
      <c r="DX95" s="849"/>
      <c r="DY95" s="849"/>
      <c r="DZ95" s="850"/>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8"/>
      <c r="BT96" s="849"/>
      <c r="BU96" s="849"/>
      <c r="BV96" s="849"/>
      <c r="BW96" s="849"/>
      <c r="BX96" s="849"/>
      <c r="BY96" s="849"/>
      <c r="BZ96" s="849"/>
      <c r="CA96" s="849"/>
      <c r="CB96" s="849"/>
      <c r="CC96" s="849"/>
      <c r="CD96" s="849"/>
      <c r="CE96" s="849"/>
      <c r="CF96" s="849"/>
      <c r="CG96" s="854"/>
      <c r="CH96" s="851"/>
      <c r="CI96" s="852"/>
      <c r="CJ96" s="852"/>
      <c r="CK96" s="852"/>
      <c r="CL96" s="853"/>
      <c r="CM96" s="851"/>
      <c r="CN96" s="852"/>
      <c r="CO96" s="852"/>
      <c r="CP96" s="852"/>
      <c r="CQ96" s="853"/>
      <c r="CR96" s="851"/>
      <c r="CS96" s="852"/>
      <c r="CT96" s="852"/>
      <c r="CU96" s="852"/>
      <c r="CV96" s="853"/>
      <c r="CW96" s="851"/>
      <c r="CX96" s="852"/>
      <c r="CY96" s="852"/>
      <c r="CZ96" s="852"/>
      <c r="DA96" s="853"/>
      <c r="DB96" s="851"/>
      <c r="DC96" s="852"/>
      <c r="DD96" s="852"/>
      <c r="DE96" s="852"/>
      <c r="DF96" s="853"/>
      <c r="DG96" s="851"/>
      <c r="DH96" s="852"/>
      <c r="DI96" s="852"/>
      <c r="DJ96" s="852"/>
      <c r="DK96" s="853"/>
      <c r="DL96" s="851"/>
      <c r="DM96" s="852"/>
      <c r="DN96" s="852"/>
      <c r="DO96" s="852"/>
      <c r="DP96" s="853"/>
      <c r="DQ96" s="851"/>
      <c r="DR96" s="852"/>
      <c r="DS96" s="852"/>
      <c r="DT96" s="852"/>
      <c r="DU96" s="853"/>
      <c r="DV96" s="848"/>
      <c r="DW96" s="849"/>
      <c r="DX96" s="849"/>
      <c r="DY96" s="849"/>
      <c r="DZ96" s="850"/>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8"/>
      <c r="BT97" s="849"/>
      <c r="BU97" s="849"/>
      <c r="BV97" s="849"/>
      <c r="BW97" s="849"/>
      <c r="BX97" s="849"/>
      <c r="BY97" s="849"/>
      <c r="BZ97" s="849"/>
      <c r="CA97" s="849"/>
      <c r="CB97" s="849"/>
      <c r="CC97" s="849"/>
      <c r="CD97" s="849"/>
      <c r="CE97" s="849"/>
      <c r="CF97" s="849"/>
      <c r="CG97" s="854"/>
      <c r="CH97" s="851"/>
      <c r="CI97" s="852"/>
      <c r="CJ97" s="852"/>
      <c r="CK97" s="852"/>
      <c r="CL97" s="853"/>
      <c r="CM97" s="851"/>
      <c r="CN97" s="852"/>
      <c r="CO97" s="852"/>
      <c r="CP97" s="852"/>
      <c r="CQ97" s="853"/>
      <c r="CR97" s="851"/>
      <c r="CS97" s="852"/>
      <c r="CT97" s="852"/>
      <c r="CU97" s="852"/>
      <c r="CV97" s="853"/>
      <c r="CW97" s="851"/>
      <c r="CX97" s="852"/>
      <c r="CY97" s="852"/>
      <c r="CZ97" s="852"/>
      <c r="DA97" s="853"/>
      <c r="DB97" s="851"/>
      <c r="DC97" s="852"/>
      <c r="DD97" s="852"/>
      <c r="DE97" s="852"/>
      <c r="DF97" s="853"/>
      <c r="DG97" s="851"/>
      <c r="DH97" s="852"/>
      <c r="DI97" s="852"/>
      <c r="DJ97" s="852"/>
      <c r="DK97" s="853"/>
      <c r="DL97" s="851"/>
      <c r="DM97" s="852"/>
      <c r="DN97" s="852"/>
      <c r="DO97" s="852"/>
      <c r="DP97" s="853"/>
      <c r="DQ97" s="851"/>
      <c r="DR97" s="852"/>
      <c r="DS97" s="852"/>
      <c r="DT97" s="852"/>
      <c r="DU97" s="853"/>
      <c r="DV97" s="848"/>
      <c r="DW97" s="849"/>
      <c r="DX97" s="849"/>
      <c r="DY97" s="849"/>
      <c r="DZ97" s="850"/>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8"/>
      <c r="BT98" s="849"/>
      <c r="BU98" s="849"/>
      <c r="BV98" s="849"/>
      <c r="BW98" s="849"/>
      <c r="BX98" s="849"/>
      <c r="BY98" s="849"/>
      <c r="BZ98" s="849"/>
      <c r="CA98" s="849"/>
      <c r="CB98" s="849"/>
      <c r="CC98" s="849"/>
      <c r="CD98" s="849"/>
      <c r="CE98" s="849"/>
      <c r="CF98" s="849"/>
      <c r="CG98" s="854"/>
      <c r="CH98" s="851"/>
      <c r="CI98" s="852"/>
      <c r="CJ98" s="852"/>
      <c r="CK98" s="852"/>
      <c r="CL98" s="853"/>
      <c r="CM98" s="851"/>
      <c r="CN98" s="852"/>
      <c r="CO98" s="852"/>
      <c r="CP98" s="852"/>
      <c r="CQ98" s="853"/>
      <c r="CR98" s="851"/>
      <c r="CS98" s="852"/>
      <c r="CT98" s="852"/>
      <c r="CU98" s="852"/>
      <c r="CV98" s="853"/>
      <c r="CW98" s="851"/>
      <c r="CX98" s="852"/>
      <c r="CY98" s="852"/>
      <c r="CZ98" s="852"/>
      <c r="DA98" s="853"/>
      <c r="DB98" s="851"/>
      <c r="DC98" s="852"/>
      <c r="DD98" s="852"/>
      <c r="DE98" s="852"/>
      <c r="DF98" s="853"/>
      <c r="DG98" s="851"/>
      <c r="DH98" s="852"/>
      <c r="DI98" s="852"/>
      <c r="DJ98" s="852"/>
      <c r="DK98" s="853"/>
      <c r="DL98" s="851"/>
      <c r="DM98" s="852"/>
      <c r="DN98" s="852"/>
      <c r="DO98" s="852"/>
      <c r="DP98" s="853"/>
      <c r="DQ98" s="851"/>
      <c r="DR98" s="852"/>
      <c r="DS98" s="852"/>
      <c r="DT98" s="852"/>
      <c r="DU98" s="853"/>
      <c r="DV98" s="848"/>
      <c r="DW98" s="849"/>
      <c r="DX98" s="849"/>
      <c r="DY98" s="849"/>
      <c r="DZ98" s="850"/>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8"/>
      <c r="BT99" s="849"/>
      <c r="BU99" s="849"/>
      <c r="BV99" s="849"/>
      <c r="BW99" s="849"/>
      <c r="BX99" s="849"/>
      <c r="BY99" s="849"/>
      <c r="BZ99" s="849"/>
      <c r="CA99" s="849"/>
      <c r="CB99" s="849"/>
      <c r="CC99" s="849"/>
      <c r="CD99" s="849"/>
      <c r="CE99" s="849"/>
      <c r="CF99" s="849"/>
      <c r="CG99" s="854"/>
      <c r="CH99" s="851"/>
      <c r="CI99" s="852"/>
      <c r="CJ99" s="852"/>
      <c r="CK99" s="852"/>
      <c r="CL99" s="853"/>
      <c r="CM99" s="851"/>
      <c r="CN99" s="852"/>
      <c r="CO99" s="852"/>
      <c r="CP99" s="852"/>
      <c r="CQ99" s="853"/>
      <c r="CR99" s="851"/>
      <c r="CS99" s="852"/>
      <c r="CT99" s="852"/>
      <c r="CU99" s="852"/>
      <c r="CV99" s="853"/>
      <c r="CW99" s="851"/>
      <c r="CX99" s="852"/>
      <c r="CY99" s="852"/>
      <c r="CZ99" s="852"/>
      <c r="DA99" s="853"/>
      <c r="DB99" s="851"/>
      <c r="DC99" s="852"/>
      <c r="DD99" s="852"/>
      <c r="DE99" s="852"/>
      <c r="DF99" s="853"/>
      <c r="DG99" s="851"/>
      <c r="DH99" s="852"/>
      <c r="DI99" s="852"/>
      <c r="DJ99" s="852"/>
      <c r="DK99" s="853"/>
      <c r="DL99" s="851"/>
      <c r="DM99" s="852"/>
      <c r="DN99" s="852"/>
      <c r="DO99" s="852"/>
      <c r="DP99" s="853"/>
      <c r="DQ99" s="851"/>
      <c r="DR99" s="852"/>
      <c r="DS99" s="852"/>
      <c r="DT99" s="852"/>
      <c r="DU99" s="853"/>
      <c r="DV99" s="848"/>
      <c r="DW99" s="849"/>
      <c r="DX99" s="849"/>
      <c r="DY99" s="849"/>
      <c r="DZ99" s="850"/>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8"/>
      <c r="BT100" s="849"/>
      <c r="BU100" s="849"/>
      <c r="BV100" s="849"/>
      <c r="BW100" s="849"/>
      <c r="BX100" s="849"/>
      <c r="BY100" s="849"/>
      <c r="BZ100" s="849"/>
      <c r="CA100" s="849"/>
      <c r="CB100" s="849"/>
      <c r="CC100" s="849"/>
      <c r="CD100" s="849"/>
      <c r="CE100" s="849"/>
      <c r="CF100" s="849"/>
      <c r="CG100" s="854"/>
      <c r="CH100" s="851"/>
      <c r="CI100" s="852"/>
      <c r="CJ100" s="852"/>
      <c r="CK100" s="852"/>
      <c r="CL100" s="853"/>
      <c r="CM100" s="851"/>
      <c r="CN100" s="852"/>
      <c r="CO100" s="852"/>
      <c r="CP100" s="852"/>
      <c r="CQ100" s="853"/>
      <c r="CR100" s="851"/>
      <c r="CS100" s="852"/>
      <c r="CT100" s="852"/>
      <c r="CU100" s="852"/>
      <c r="CV100" s="853"/>
      <c r="CW100" s="851"/>
      <c r="CX100" s="852"/>
      <c r="CY100" s="852"/>
      <c r="CZ100" s="852"/>
      <c r="DA100" s="853"/>
      <c r="DB100" s="851"/>
      <c r="DC100" s="852"/>
      <c r="DD100" s="852"/>
      <c r="DE100" s="852"/>
      <c r="DF100" s="853"/>
      <c r="DG100" s="851"/>
      <c r="DH100" s="852"/>
      <c r="DI100" s="852"/>
      <c r="DJ100" s="852"/>
      <c r="DK100" s="853"/>
      <c r="DL100" s="851"/>
      <c r="DM100" s="852"/>
      <c r="DN100" s="852"/>
      <c r="DO100" s="852"/>
      <c r="DP100" s="853"/>
      <c r="DQ100" s="851"/>
      <c r="DR100" s="852"/>
      <c r="DS100" s="852"/>
      <c r="DT100" s="852"/>
      <c r="DU100" s="853"/>
      <c r="DV100" s="848"/>
      <c r="DW100" s="849"/>
      <c r="DX100" s="849"/>
      <c r="DY100" s="849"/>
      <c r="DZ100" s="850"/>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8"/>
      <c r="BT101" s="849"/>
      <c r="BU101" s="849"/>
      <c r="BV101" s="849"/>
      <c r="BW101" s="849"/>
      <c r="BX101" s="849"/>
      <c r="BY101" s="849"/>
      <c r="BZ101" s="849"/>
      <c r="CA101" s="849"/>
      <c r="CB101" s="849"/>
      <c r="CC101" s="849"/>
      <c r="CD101" s="849"/>
      <c r="CE101" s="849"/>
      <c r="CF101" s="849"/>
      <c r="CG101" s="854"/>
      <c r="CH101" s="851"/>
      <c r="CI101" s="852"/>
      <c r="CJ101" s="852"/>
      <c r="CK101" s="852"/>
      <c r="CL101" s="853"/>
      <c r="CM101" s="851"/>
      <c r="CN101" s="852"/>
      <c r="CO101" s="852"/>
      <c r="CP101" s="852"/>
      <c r="CQ101" s="853"/>
      <c r="CR101" s="851"/>
      <c r="CS101" s="852"/>
      <c r="CT101" s="852"/>
      <c r="CU101" s="852"/>
      <c r="CV101" s="853"/>
      <c r="CW101" s="851"/>
      <c r="CX101" s="852"/>
      <c r="CY101" s="852"/>
      <c r="CZ101" s="852"/>
      <c r="DA101" s="853"/>
      <c r="DB101" s="851"/>
      <c r="DC101" s="852"/>
      <c r="DD101" s="852"/>
      <c r="DE101" s="852"/>
      <c r="DF101" s="853"/>
      <c r="DG101" s="851"/>
      <c r="DH101" s="852"/>
      <c r="DI101" s="852"/>
      <c r="DJ101" s="852"/>
      <c r="DK101" s="853"/>
      <c r="DL101" s="851"/>
      <c r="DM101" s="852"/>
      <c r="DN101" s="852"/>
      <c r="DO101" s="852"/>
      <c r="DP101" s="853"/>
      <c r="DQ101" s="851"/>
      <c r="DR101" s="852"/>
      <c r="DS101" s="852"/>
      <c r="DT101" s="852"/>
      <c r="DU101" s="853"/>
      <c r="DV101" s="848"/>
      <c r="DW101" s="849"/>
      <c r="DX101" s="849"/>
      <c r="DY101" s="849"/>
      <c r="DZ101" s="850"/>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776" t="s">
        <v>405</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151</v>
      </c>
      <c r="CS102" s="841"/>
      <c r="CT102" s="841"/>
      <c r="CU102" s="841"/>
      <c r="CV102" s="878"/>
      <c r="CW102" s="877">
        <v>8</v>
      </c>
      <c r="CX102" s="841"/>
      <c r="CY102" s="841"/>
      <c r="CZ102" s="841"/>
      <c r="DA102" s="878"/>
      <c r="DB102" s="877" t="s">
        <v>568</v>
      </c>
      <c r="DC102" s="841"/>
      <c r="DD102" s="841"/>
      <c r="DE102" s="841"/>
      <c r="DF102" s="878"/>
      <c r="DG102" s="877" t="s">
        <v>568</v>
      </c>
      <c r="DH102" s="841"/>
      <c r="DI102" s="841"/>
      <c r="DJ102" s="841"/>
      <c r="DK102" s="878"/>
      <c r="DL102" s="877">
        <v>180</v>
      </c>
      <c r="DM102" s="841"/>
      <c r="DN102" s="841"/>
      <c r="DO102" s="841"/>
      <c r="DP102" s="878"/>
      <c r="DQ102" s="877">
        <v>18</v>
      </c>
      <c r="DR102" s="841"/>
      <c r="DS102" s="841"/>
      <c r="DT102" s="841"/>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406</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407</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410</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411</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412</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413</v>
      </c>
      <c r="AB109" s="880"/>
      <c r="AC109" s="880"/>
      <c r="AD109" s="880"/>
      <c r="AE109" s="881"/>
      <c r="AF109" s="879" t="s">
        <v>414</v>
      </c>
      <c r="AG109" s="880"/>
      <c r="AH109" s="880"/>
      <c r="AI109" s="880"/>
      <c r="AJ109" s="881"/>
      <c r="AK109" s="879" t="s">
        <v>294</v>
      </c>
      <c r="AL109" s="880"/>
      <c r="AM109" s="880"/>
      <c r="AN109" s="880"/>
      <c r="AO109" s="881"/>
      <c r="AP109" s="879" t="s">
        <v>415</v>
      </c>
      <c r="AQ109" s="880"/>
      <c r="AR109" s="880"/>
      <c r="AS109" s="880"/>
      <c r="AT109" s="882"/>
      <c r="AU109" s="899" t="s">
        <v>412</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413</v>
      </c>
      <c r="BR109" s="880"/>
      <c r="BS109" s="880"/>
      <c r="BT109" s="880"/>
      <c r="BU109" s="881"/>
      <c r="BV109" s="879" t="s">
        <v>414</v>
      </c>
      <c r="BW109" s="880"/>
      <c r="BX109" s="880"/>
      <c r="BY109" s="880"/>
      <c r="BZ109" s="881"/>
      <c r="CA109" s="879" t="s">
        <v>294</v>
      </c>
      <c r="CB109" s="880"/>
      <c r="CC109" s="880"/>
      <c r="CD109" s="880"/>
      <c r="CE109" s="881"/>
      <c r="CF109" s="900" t="s">
        <v>415</v>
      </c>
      <c r="CG109" s="900"/>
      <c r="CH109" s="900"/>
      <c r="CI109" s="900"/>
      <c r="CJ109" s="900"/>
      <c r="CK109" s="879" t="s">
        <v>416</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413</v>
      </c>
      <c r="DH109" s="880"/>
      <c r="DI109" s="880"/>
      <c r="DJ109" s="880"/>
      <c r="DK109" s="881"/>
      <c r="DL109" s="879" t="s">
        <v>414</v>
      </c>
      <c r="DM109" s="880"/>
      <c r="DN109" s="880"/>
      <c r="DO109" s="880"/>
      <c r="DP109" s="881"/>
      <c r="DQ109" s="879" t="s">
        <v>294</v>
      </c>
      <c r="DR109" s="880"/>
      <c r="DS109" s="880"/>
      <c r="DT109" s="880"/>
      <c r="DU109" s="881"/>
      <c r="DV109" s="879" t="s">
        <v>415</v>
      </c>
      <c r="DW109" s="880"/>
      <c r="DX109" s="880"/>
      <c r="DY109" s="880"/>
      <c r="DZ109" s="882"/>
    </row>
    <row r="110" spans="1:131" s="224" customFormat="1" ht="26.25" customHeight="1" x14ac:dyDescent="0.2">
      <c r="A110" s="883" t="s">
        <v>417</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6291423</v>
      </c>
      <c r="AB110" s="887"/>
      <c r="AC110" s="887"/>
      <c r="AD110" s="887"/>
      <c r="AE110" s="888"/>
      <c r="AF110" s="889">
        <v>6079355</v>
      </c>
      <c r="AG110" s="887"/>
      <c r="AH110" s="887"/>
      <c r="AI110" s="887"/>
      <c r="AJ110" s="888"/>
      <c r="AK110" s="889">
        <v>5986045</v>
      </c>
      <c r="AL110" s="887"/>
      <c r="AM110" s="887"/>
      <c r="AN110" s="887"/>
      <c r="AO110" s="888"/>
      <c r="AP110" s="890">
        <v>28.9</v>
      </c>
      <c r="AQ110" s="891"/>
      <c r="AR110" s="891"/>
      <c r="AS110" s="891"/>
      <c r="AT110" s="892"/>
      <c r="AU110" s="893" t="s">
        <v>69</v>
      </c>
      <c r="AV110" s="894"/>
      <c r="AW110" s="894"/>
      <c r="AX110" s="894"/>
      <c r="AY110" s="894"/>
      <c r="AZ110" s="916" t="s">
        <v>418</v>
      </c>
      <c r="BA110" s="884"/>
      <c r="BB110" s="884"/>
      <c r="BC110" s="884"/>
      <c r="BD110" s="884"/>
      <c r="BE110" s="884"/>
      <c r="BF110" s="884"/>
      <c r="BG110" s="884"/>
      <c r="BH110" s="884"/>
      <c r="BI110" s="884"/>
      <c r="BJ110" s="884"/>
      <c r="BK110" s="884"/>
      <c r="BL110" s="884"/>
      <c r="BM110" s="884"/>
      <c r="BN110" s="884"/>
      <c r="BO110" s="884"/>
      <c r="BP110" s="885"/>
      <c r="BQ110" s="917">
        <v>56505510</v>
      </c>
      <c r="BR110" s="918"/>
      <c r="BS110" s="918"/>
      <c r="BT110" s="918"/>
      <c r="BU110" s="918"/>
      <c r="BV110" s="918">
        <v>51789674</v>
      </c>
      <c r="BW110" s="918"/>
      <c r="BX110" s="918"/>
      <c r="BY110" s="918"/>
      <c r="BZ110" s="918"/>
      <c r="CA110" s="918">
        <v>47591635</v>
      </c>
      <c r="CB110" s="918"/>
      <c r="CC110" s="918"/>
      <c r="CD110" s="918"/>
      <c r="CE110" s="918"/>
      <c r="CF110" s="931">
        <v>230.1</v>
      </c>
      <c r="CG110" s="932"/>
      <c r="CH110" s="932"/>
      <c r="CI110" s="932"/>
      <c r="CJ110" s="932"/>
      <c r="CK110" s="933" t="s">
        <v>419</v>
      </c>
      <c r="CL110" s="934"/>
      <c r="CM110" s="916" t="s">
        <v>420</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2">
      <c r="A111" s="921" t="s">
        <v>421</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422</v>
      </c>
      <c r="BA111" s="910"/>
      <c r="BB111" s="910"/>
      <c r="BC111" s="910"/>
      <c r="BD111" s="910"/>
      <c r="BE111" s="910"/>
      <c r="BF111" s="910"/>
      <c r="BG111" s="910"/>
      <c r="BH111" s="910"/>
      <c r="BI111" s="910"/>
      <c r="BJ111" s="910"/>
      <c r="BK111" s="910"/>
      <c r="BL111" s="910"/>
      <c r="BM111" s="910"/>
      <c r="BN111" s="910"/>
      <c r="BO111" s="910"/>
      <c r="BP111" s="911"/>
      <c r="BQ111" s="912">
        <v>60013</v>
      </c>
      <c r="BR111" s="913"/>
      <c r="BS111" s="913"/>
      <c r="BT111" s="913"/>
      <c r="BU111" s="913"/>
      <c r="BV111" s="913">
        <v>46978</v>
      </c>
      <c r="BW111" s="913"/>
      <c r="BX111" s="913"/>
      <c r="BY111" s="913"/>
      <c r="BZ111" s="913"/>
      <c r="CA111" s="913">
        <v>34311</v>
      </c>
      <c r="CB111" s="913"/>
      <c r="CC111" s="913"/>
      <c r="CD111" s="913"/>
      <c r="CE111" s="913"/>
      <c r="CF111" s="907">
        <v>0.2</v>
      </c>
      <c r="CG111" s="908"/>
      <c r="CH111" s="908"/>
      <c r="CI111" s="908"/>
      <c r="CJ111" s="908"/>
      <c r="CK111" s="935"/>
      <c r="CL111" s="936"/>
      <c r="CM111" s="909" t="s">
        <v>423</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2">
      <c r="A112" s="939" t="s">
        <v>424</v>
      </c>
      <c r="B112" s="940"/>
      <c r="C112" s="910" t="s">
        <v>425</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426</v>
      </c>
      <c r="BA112" s="910"/>
      <c r="BB112" s="910"/>
      <c r="BC112" s="910"/>
      <c r="BD112" s="910"/>
      <c r="BE112" s="910"/>
      <c r="BF112" s="910"/>
      <c r="BG112" s="910"/>
      <c r="BH112" s="910"/>
      <c r="BI112" s="910"/>
      <c r="BJ112" s="910"/>
      <c r="BK112" s="910"/>
      <c r="BL112" s="910"/>
      <c r="BM112" s="910"/>
      <c r="BN112" s="910"/>
      <c r="BO112" s="910"/>
      <c r="BP112" s="911"/>
      <c r="BQ112" s="912">
        <v>10546297</v>
      </c>
      <c r="BR112" s="913"/>
      <c r="BS112" s="913"/>
      <c r="BT112" s="913"/>
      <c r="BU112" s="913"/>
      <c r="BV112" s="913">
        <v>10073722</v>
      </c>
      <c r="BW112" s="913"/>
      <c r="BX112" s="913"/>
      <c r="BY112" s="913"/>
      <c r="BZ112" s="913"/>
      <c r="CA112" s="913">
        <v>9682727</v>
      </c>
      <c r="CB112" s="913"/>
      <c r="CC112" s="913"/>
      <c r="CD112" s="913"/>
      <c r="CE112" s="913"/>
      <c r="CF112" s="907">
        <v>46.8</v>
      </c>
      <c r="CG112" s="908"/>
      <c r="CH112" s="908"/>
      <c r="CI112" s="908"/>
      <c r="CJ112" s="908"/>
      <c r="CK112" s="935"/>
      <c r="CL112" s="936"/>
      <c r="CM112" s="909" t="s">
        <v>427</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2">
      <c r="A113" s="941"/>
      <c r="B113" s="942"/>
      <c r="C113" s="910" t="s">
        <v>428</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1061846</v>
      </c>
      <c r="AB113" s="925"/>
      <c r="AC113" s="925"/>
      <c r="AD113" s="925"/>
      <c r="AE113" s="926"/>
      <c r="AF113" s="927">
        <v>865911</v>
      </c>
      <c r="AG113" s="925"/>
      <c r="AH113" s="925"/>
      <c r="AI113" s="925"/>
      <c r="AJ113" s="926"/>
      <c r="AK113" s="927">
        <v>1057217</v>
      </c>
      <c r="AL113" s="925"/>
      <c r="AM113" s="925"/>
      <c r="AN113" s="925"/>
      <c r="AO113" s="926"/>
      <c r="AP113" s="928">
        <v>5.0999999999999996</v>
      </c>
      <c r="AQ113" s="929"/>
      <c r="AR113" s="929"/>
      <c r="AS113" s="929"/>
      <c r="AT113" s="930"/>
      <c r="AU113" s="895"/>
      <c r="AV113" s="896"/>
      <c r="AW113" s="896"/>
      <c r="AX113" s="896"/>
      <c r="AY113" s="896"/>
      <c r="AZ113" s="909" t="s">
        <v>429</v>
      </c>
      <c r="BA113" s="910"/>
      <c r="BB113" s="910"/>
      <c r="BC113" s="910"/>
      <c r="BD113" s="910"/>
      <c r="BE113" s="910"/>
      <c r="BF113" s="910"/>
      <c r="BG113" s="910"/>
      <c r="BH113" s="910"/>
      <c r="BI113" s="910"/>
      <c r="BJ113" s="910"/>
      <c r="BK113" s="910"/>
      <c r="BL113" s="910"/>
      <c r="BM113" s="910"/>
      <c r="BN113" s="910"/>
      <c r="BO113" s="910"/>
      <c r="BP113" s="911"/>
      <c r="BQ113" s="912" t="s">
        <v>122</v>
      </c>
      <c r="BR113" s="913"/>
      <c r="BS113" s="913"/>
      <c r="BT113" s="913"/>
      <c r="BU113" s="913"/>
      <c r="BV113" s="913" t="s">
        <v>122</v>
      </c>
      <c r="BW113" s="913"/>
      <c r="BX113" s="913"/>
      <c r="BY113" s="913"/>
      <c r="BZ113" s="913"/>
      <c r="CA113" s="913" t="s">
        <v>122</v>
      </c>
      <c r="CB113" s="913"/>
      <c r="CC113" s="913"/>
      <c r="CD113" s="913"/>
      <c r="CE113" s="913"/>
      <c r="CF113" s="907" t="s">
        <v>122</v>
      </c>
      <c r="CG113" s="908"/>
      <c r="CH113" s="908"/>
      <c r="CI113" s="908"/>
      <c r="CJ113" s="908"/>
      <c r="CK113" s="935"/>
      <c r="CL113" s="936"/>
      <c r="CM113" s="909" t="s">
        <v>430</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2">
      <c r="A114" s="941"/>
      <c r="B114" s="942"/>
      <c r="C114" s="910" t="s">
        <v>431</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t="s">
        <v>122</v>
      </c>
      <c r="AB114" s="946"/>
      <c r="AC114" s="946"/>
      <c r="AD114" s="946"/>
      <c r="AE114" s="947"/>
      <c r="AF114" s="948" t="s">
        <v>122</v>
      </c>
      <c r="AG114" s="946"/>
      <c r="AH114" s="946"/>
      <c r="AI114" s="946"/>
      <c r="AJ114" s="947"/>
      <c r="AK114" s="948" t="s">
        <v>122</v>
      </c>
      <c r="AL114" s="946"/>
      <c r="AM114" s="946"/>
      <c r="AN114" s="946"/>
      <c r="AO114" s="947"/>
      <c r="AP114" s="949" t="s">
        <v>122</v>
      </c>
      <c r="AQ114" s="950"/>
      <c r="AR114" s="950"/>
      <c r="AS114" s="950"/>
      <c r="AT114" s="951"/>
      <c r="AU114" s="895"/>
      <c r="AV114" s="896"/>
      <c r="AW114" s="896"/>
      <c r="AX114" s="896"/>
      <c r="AY114" s="896"/>
      <c r="AZ114" s="909" t="s">
        <v>432</v>
      </c>
      <c r="BA114" s="910"/>
      <c r="BB114" s="910"/>
      <c r="BC114" s="910"/>
      <c r="BD114" s="910"/>
      <c r="BE114" s="910"/>
      <c r="BF114" s="910"/>
      <c r="BG114" s="910"/>
      <c r="BH114" s="910"/>
      <c r="BI114" s="910"/>
      <c r="BJ114" s="910"/>
      <c r="BK114" s="910"/>
      <c r="BL114" s="910"/>
      <c r="BM114" s="910"/>
      <c r="BN114" s="910"/>
      <c r="BO114" s="910"/>
      <c r="BP114" s="911"/>
      <c r="BQ114" s="912">
        <v>8184121</v>
      </c>
      <c r="BR114" s="913"/>
      <c r="BS114" s="913"/>
      <c r="BT114" s="913"/>
      <c r="BU114" s="913"/>
      <c r="BV114" s="913">
        <v>8182838</v>
      </c>
      <c r="BW114" s="913"/>
      <c r="BX114" s="913"/>
      <c r="BY114" s="913"/>
      <c r="BZ114" s="913"/>
      <c r="CA114" s="913">
        <v>8093622</v>
      </c>
      <c r="CB114" s="913"/>
      <c r="CC114" s="913"/>
      <c r="CD114" s="913"/>
      <c r="CE114" s="913"/>
      <c r="CF114" s="907">
        <v>39.1</v>
      </c>
      <c r="CG114" s="908"/>
      <c r="CH114" s="908"/>
      <c r="CI114" s="908"/>
      <c r="CJ114" s="908"/>
      <c r="CK114" s="935"/>
      <c r="CL114" s="936"/>
      <c r="CM114" s="909" t="s">
        <v>433</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434</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13272</v>
      </c>
      <c r="AB115" s="925"/>
      <c r="AC115" s="925"/>
      <c r="AD115" s="925"/>
      <c r="AE115" s="926"/>
      <c r="AF115" s="927">
        <v>13030</v>
      </c>
      <c r="AG115" s="925"/>
      <c r="AH115" s="925"/>
      <c r="AI115" s="925"/>
      <c r="AJ115" s="926"/>
      <c r="AK115" s="927">
        <v>12776</v>
      </c>
      <c r="AL115" s="925"/>
      <c r="AM115" s="925"/>
      <c r="AN115" s="925"/>
      <c r="AO115" s="926"/>
      <c r="AP115" s="928">
        <v>0.1</v>
      </c>
      <c r="AQ115" s="929"/>
      <c r="AR115" s="929"/>
      <c r="AS115" s="929"/>
      <c r="AT115" s="930"/>
      <c r="AU115" s="895"/>
      <c r="AV115" s="896"/>
      <c r="AW115" s="896"/>
      <c r="AX115" s="896"/>
      <c r="AY115" s="896"/>
      <c r="AZ115" s="909" t="s">
        <v>435</v>
      </c>
      <c r="BA115" s="910"/>
      <c r="BB115" s="910"/>
      <c r="BC115" s="910"/>
      <c r="BD115" s="910"/>
      <c r="BE115" s="910"/>
      <c r="BF115" s="910"/>
      <c r="BG115" s="910"/>
      <c r="BH115" s="910"/>
      <c r="BI115" s="910"/>
      <c r="BJ115" s="910"/>
      <c r="BK115" s="910"/>
      <c r="BL115" s="910"/>
      <c r="BM115" s="910"/>
      <c r="BN115" s="910"/>
      <c r="BO115" s="910"/>
      <c r="BP115" s="911"/>
      <c r="BQ115" s="912">
        <v>25679</v>
      </c>
      <c r="BR115" s="913"/>
      <c r="BS115" s="913"/>
      <c r="BT115" s="913"/>
      <c r="BU115" s="913"/>
      <c r="BV115" s="913">
        <v>18952</v>
      </c>
      <c r="BW115" s="913"/>
      <c r="BX115" s="913"/>
      <c r="BY115" s="913"/>
      <c r="BZ115" s="913"/>
      <c r="CA115" s="913">
        <v>18005</v>
      </c>
      <c r="CB115" s="913"/>
      <c r="CC115" s="913"/>
      <c r="CD115" s="913"/>
      <c r="CE115" s="913"/>
      <c r="CF115" s="907">
        <v>0.1</v>
      </c>
      <c r="CG115" s="908"/>
      <c r="CH115" s="908"/>
      <c r="CI115" s="908"/>
      <c r="CJ115" s="908"/>
      <c r="CK115" s="935"/>
      <c r="CL115" s="936"/>
      <c r="CM115" s="909" t="s">
        <v>436</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2">
      <c r="A116" s="943"/>
      <c r="B116" s="944"/>
      <c r="C116" s="952" t="s">
        <v>437</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438</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439</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v>59333</v>
      </c>
      <c r="DH116" s="946"/>
      <c r="DI116" s="946"/>
      <c r="DJ116" s="946"/>
      <c r="DK116" s="947"/>
      <c r="DL116" s="948">
        <v>46505</v>
      </c>
      <c r="DM116" s="946"/>
      <c r="DN116" s="946"/>
      <c r="DO116" s="946"/>
      <c r="DP116" s="947"/>
      <c r="DQ116" s="948">
        <v>33855</v>
      </c>
      <c r="DR116" s="946"/>
      <c r="DS116" s="946"/>
      <c r="DT116" s="946"/>
      <c r="DU116" s="947"/>
      <c r="DV116" s="949">
        <v>0.2</v>
      </c>
      <c r="DW116" s="950"/>
      <c r="DX116" s="950"/>
      <c r="DY116" s="950"/>
      <c r="DZ116" s="951"/>
    </row>
    <row r="117" spans="1:130" s="224" customFormat="1" ht="26.25" customHeight="1" x14ac:dyDescent="0.2">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440</v>
      </c>
      <c r="Z117" s="881"/>
      <c r="AA117" s="965">
        <v>7366541</v>
      </c>
      <c r="AB117" s="966"/>
      <c r="AC117" s="966"/>
      <c r="AD117" s="966"/>
      <c r="AE117" s="967"/>
      <c r="AF117" s="968">
        <v>6958296</v>
      </c>
      <c r="AG117" s="966"/>
      <c r="AH117" s="966"/>
      <c r="AI117" s="966"/>
      <c r="AJ117" s="967"/>
      <c r="AK117" s="968">
        <v>7056038</v>
      </c>
      <c r="AL117" s="966"/>
      <c r="AM117" s="966"/>
      <c r="AN117" s="966"/>
      <c r="AO117" s="967"/>
      <c r="AP117" s="969"/>
      <c r="AQ117" s="970"/>
      <c r="AR117" s="970"/>
      <c r="AS117" s="970"/>
      <c r="AT117" s="971"/>
      <c r="AU117" s="895"/>
      <c r="AV117" s="896"/>
      <c r="AW117" s="896"/>
      <c r="AX117" s="896"/>
      <c r="AY117" s="896"/>
      <c r="AZ117" s="961" t="s">
        <v>441</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442</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416</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413</v>
      </c>
      <c r="AB118" s="880"/>
      <c r="AC118" s="880"/>
      <c r="AD118" s="880"/>
      <c r="AE118" s="881"/>
      <c r="AF118" s="879" t="s">
        <v>414</v>
      </c>
      <c r="AG118" s="880"/>
      <c r="AH118" s="880"/>
      <c r="AI118" s="880"/>
      <c r="AJ118" s="881"/>
      <c r="AK118" s="879" t="s">
        <v>294</v>
      </c>
      <c r="AL118" s="880"/>
      <c r="AM118" s="880"/>
      <c r="AN118" s="880"/>
      <c r="AO118" s="881"/>
      <c r="AP118" s="957" t="s">
        <v>415</v>
      </c>
      <c r="AQ118" s="958"/>
      <c r="AR118" s="958"/>
      <c r="AS118" s="958"/>
      <c r="AT118" s="959"/>
      <c r="AU118" s="895"/>
      <c r="AV118" s="896"/>
      <c r="AW118" s="896"/>
      <c r="AX118" s="896"/>
      <c r="AY118" s="896"/>
      <c r="AZ118" s="960" t="s">
        <v>443</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444</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3" t="s">
        <v>419</v>
      </c>
      <c r="B119" s="934"/>
      <c r="C119" s="916" t="s">
        <v>420</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445</v>
      </c>
      <c r="BP119" s="992"/>
      <c r="BQ119" s="986">
        <v>75321620</v>
      </c>
      <c r="BR119" s="987"/>
      <c r="BS119" s="987"/>
      <c r="BT119" s="987"/>
      <c r="BU119" s="987"/>
      <c r="BV119" s="987">
        <v>70112164</v>
      </c>
      <c r="BW119" s="987"/>
      <c r="BX119" s="987"/>
      <c r="BY119" s="987"/>
      <c r="BZ119" s="987"/>
      <c r="CA119" s="987">
        <v>65420300</v>
      </c>
      <c r="CB119" s="987"/>
      <c r="CC119" s="987"/>
      <c r="CD119" s="987"/>
      <c r="CE119" s="987"/>
      <c r="CF119" s="988"/>
      <c r="CG119" s="989"/>
      <c r="CH119" s="989"/>
      <c r="CI119" s="989"/>
      <c r="CJ119" s="990"/>
      <c r="CK119" s="937"/>
      <c r="CL119" s="938"/>
      <c r="CM119" s="960" t="s">
        <v>446</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680</v>
      </c>
      <c r="DH119" s="973"/>
      <c r="DI119" s="973"/>
      <c r="DJ119" s="973"/>
      <c r="DK119" s="974"/>
      <c r="DL119" s="972">
        <v>473</v>
      </c>
      <c r="DM119" s="973"/>
      <c r="DN119" s="973"/>
      <c r="DO119" s="973"/>
      <c r="DP119" s="974"/>
      <c r="DQ119" s="972">
        <v>456</v>
      </c>
      <c r="DR119" s="973"/>
      <c r="DS119" s="973"/>
      <c r="DT119" s="973"/>
      <c r="DU119" s="974"/>
      <c r="DV119" s="975">
        <v>0</v>
      </c>
      <c r="DW119" s="976"/>
      <c r="DX119" s="976"/>
      <c r="DY119" s="976"/>
      <c r="DZ119" s="977"/>
    </row>
    <row r="120" spans="1:130" s="224" customFormat="1" ht="26.25" customHeight="1" x14ac:dyDescent="0.2">
      <c r="A120" s="1044"/>
      <c r="B120" s="936"/>
      <c r="C120" s="909" t="s">
        <v>423</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447</v>
      </c>
      <c r="AV120" s="979"/>
      <c r="AW120" s="979"/>
      <c r="AX120" s="979"/>
      <c r="AY120" s="980"/>
      <c r="AZ120" s="916" t="s">
        <v>448</v>
      </c>
      <c r="BA120" s="884"/>
      <c r="BB120" s="884"/>
      <c r="BC120" s="884"/>
      <c r="BD120" s="884"/>
      <c r="BE120" s="884"/>
      <c r="BF120" s="884"/>
      <c r="BG120" s="884"/>
      <c r="BH120" s="884"/>
      <c r="BI120" s="884"/>
      <c r="BJ120" s="884"/>
      <c r="BK120" s="884"/>
      <c r="BL120" s="884"/>
      <c r="BM120" s="884"/>
      <c r="BN120" s="884"/>
      <c r="BO120" s="884"/>
      <c r="BP120" s="885"/>
      <c r="BQ120" s="917">
        <v>8190739</v>
      </c>
      <c r="BR120" s="918"/>
      <c r="BS120" s="918"/>
      <c r="BT120" s="918"/>
      <c r="BU120" s="918"/>
      <c r="BV120" s="918">
        <v>7853552</v>
      </c>
      <c r="BW120" s="918"/>
      <c r="BX120" s="918"/>
      <c r="BY120" s="918"/>
      <c r="BZ120" s="918"/>
      <c r="CA120" s="918">
        <v>8251882</v>
      </c>
      <c r="CB120" s="918"/>
      <c r="CC120" s="918"/>
      <c r="CD120" s="918"/>
      <c r="CE120" s="918"/>
      <c r="CF120" s="931">
        <v>39.9</v>
      </c>
      <c r="CG120" s="932"/>
      <c r="CH120" s="932"/>
      <c r="CI120" s="932"/>
      <c r="CJ120" s="932"/>
      <c r="CK120" s="993" t="s">
        <v>449</v>
      </c>
      <c r="CL120" s="994"/>
      <c r="CM120" s="994"/>
      <c r="CN120" s="994"/>
      <c r="CO120" s="995"/>
      <c r="CP120" s="1001" t="s">
        <v>395</v>
      </c>
      <c r="CQ120" s="1002"/>
      <c r="CR120" s="1002"/>
      <c r="CS120" s="1002"/>
      <c r="CT120" s="1002"/>
      <c r="CU120" s="1002"/>
      <c r="CV120" s="1002"/>
      <c r="CW120" s="1002"/>
      <c r="CX120" s="1002"/>
      <c r="CY120" s="1002"/>
      <c r="CZ120" s="1002"/>
      <c r="DA120" s="1002"/>
      <c r="DB120" s="1002"/>
      <c r="DC120" s="1002"/>
      <c r="DD120" s="1002"/>
      <c r="DE120" s="1002"/>
      <c r="DF120" s="1003"/>
      <c r="DG120" s="917">
        <v>9603507</v>
      </c>
      <c r="DH120" s="918"/>
      <c r="DI120" s="918"/>
      <c r="DJ120" s="918"/>
      <c r="DK120" s="918"/>
      <c r="DL120" s="918">
        <v>9019112</v>
      </c>
      <c r="DM120" s="918"/>
      <c r="DN120" s="918"/>
      <c r="DO120" s="918"/>
      <c r="DP120" s="918"/>
      <c r="DQ120" s="918">
        <v>8598699</v>
      </c>
      <c r="DR120" s="918"/>
      <c r="DS120" s="918"/>
      <c r="DT120" s="918"/>
      <c r="DU120" s="918"/>
      <c r="DV120" s="919">
        <v>41.6</v>
      </c>
      <c r="DW120" s="919"/>
      <c r="DX120" s="919"/>
      <c r="DY120" s="919"/>
      <c r="DZ120" s="920"/>
    </row>
    <row r="121" spans="1:130" s="224" customFormat="1" ht="26.25" customHeight="1" x14ac:dyDescent="0.2">
      <c r="A121" s="1044"/>
      <c r="B121" s="936"/>
      <c r="C121" s="961" t="s">
        <v>450</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451</v>
      </c>
      <c r="BA121" s="910"/>
      <c r="BB121" s="910"/>
      <c r="BC121" s="910"/>
      <c r="BD121" s="910"/>
      <c r="BE121" s="910"/>
      <c r="BF121" s="910"/>
      <c r="BG121" s="910"/>
      <c r="BH121" s="910"/>
      <c r="BI121" s="910"/>
      <c r="BJ121" s="910"/>
      <c r="BK121" s="910"/>
      <c r="BL121" s="910"/>
      <c r="BM121" s="910"/>
      <c r="BN121" s="910"/>
      <c r="BO121" s="910"/>
      <c r="BP121" s="911"/>
      <c r="BQ121" s="912">
        <v>4855595</v>
      </c>
      <c r="BR121" s="913"/>
      <c r="BS121" s="913"/>
      <c r="BT121" s="913"/>
      <c r="BU121" s="913"/>
      <c r="BV121" s="913">
        <v>4752670</v>
      </c>
      <c r="BW121" s="913"/>
      <c r="BX121" s="913"/>
      <c r="BY121" s="913"/>
      <c r="BZ121" s="913"/>
      <c r="CA121" s="913">
        <v>4595733</v>
      </c>
      <c r="CB121" s="913"/>
      <c r="CC121" s="913"/>
      <c r="CD121" s="913"/>
      <c r="CE121" s="913"/>
      <c r="CF121" s="907">
        <v>22.2</v>
      </c>
      <c r="CG121" s="908"/>
      <c r="CH121" s="908"/>
      <c r="CI121" s="908"/>
      <c r="CJ121" s="908"/>
      <c r="CK121" s="996"/>
      <c r="CL121" s="997"/>
      <c r="CM121" s="997"/>
      <c r="CN121" s="997"/>
      <c r="CO121" s="998"/>
      <c r="CP121" s="1006" t="s">
        <v>393</v>
      </c>
      <c r="CQ121" s="1007"/>
      <c r="CR121" s="1007"/>
      <c r="CS121" s="1007"/>
      <c r="CT121" s="1007"/>
      <c r="CU121" s="1007"/>
      <c r="CV121" s="1007"/>
      <c r="CW121" s="1007"/>
      <c r="CX121" s="1007"/>
      <c r="CY121" s="1007"/>
      <c r="CZ121" s="1007"/>
      <c r="DA121" s="1007"/>
      <c r="DB121" s="1007"/>
      <c r="DC121" s="1007"/>
      <c r="DD121" s="1007"/>
      <c r="DE121" s="1007"/>
      <c r="DF121" s="1008"/>
      <c r="DG121" s="912">
        <v>935173</v>
      </c>
      <c r="DH121" s="913"/>
      <c r="DI121" s="913"/>
      <c r="DJ121" s="913"/>
      <c r="DK121" s="913"/>
      <c r="DL121" s="913">
        <v>1047218</v>
      </c>
      <c r="DM121" s="913"/>
      <c r="DN121" s="913"/>
      <c r="DO121" s="913"/>
      <c r="DP121" s="913"/>
      <c r="DQ121" s="913">
        <v>1077629</v>
      </c>
      <c r="DR121" s="913"/>
      <c r="DS121" s="913"/>
      <c r="DT121" s="913"/>
      <c r="DU121" s="913"/>
      <c r="DV121" s="914">
        <v>5.2</v>
      </c>
      <c r="DW121" s="914"/>
      <c r="DX121" s="914"/>
      <c r="DY121" s="914"/>
      <c r="DZ121" s="915"/>
    </row>
    <row r="122" spans="1:130" s="224" customFormat="1" ht="26.25" customHeight="1" x14ac:dyDescent="0.2">
      <c r="A122" s="1044"/>
      <c r="B122" s="936"/>
      <c r="C122" s="909" t="s">
        <v>433</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452</v>
      </c>
      <c r="BA122" s="952"/>
      <c r="BB122" s="952"/>
      <c r="BC122" s="952"/>
      <c r="BD122" s="952"/>
      <c r="BE122" s="952"/>
      <c r="BF122" s="952"/>
      <c r="BG122" s="952"/>
      <c r="BH122" s="952"/>
      <c r="BI122" s="952"/>
      <c r="BJ122" s="952"/>
      <c r="BK122" s="952"/>
      <c r="BL122" s="952"/>
      <c r="BM122" s="952"/>
      <c r="BN122" s="952"/>
      <c r="BO122" s="952"/>
      <c r="BP122" s="953"/>
      <c r="BQ122" s="986">
        <v>50432339</v>
      </c>
      <c r="BR122" s="987"/>
      <c r="BS122" s="987"/>
      <c r="BT122" s="987"/>
      <c r="BU122" s="987"/>
      <c r="BV122" s="987">
        <v>47162053</v>
      </c>
      <c r="BW122" s="987"/>
      <c r="BX122" s="987"/>
      <c r="BY122" s="987"/>
      <c r="BZ122" s="987"/>
      <c r="CA122" s="987">
        <v>42860435</v>
      </c>
      <c r="CB122" s="987"/>
      <c r="CC122" s="987"/>
      <c r="CD122" s="987"/>
      <c r="CE122" s="987"/>
      <c r="CF122" s="1004">
        <v>207.3</v>
      </c>
      <c r="CG122" s="1005"/>
      <c r="CH122" s="1005"/>
      <c r="CI122" s="1005"/>
      <c r="CJ122" s="1005"/>
      <c r="CK122" s="996"/>
      <c r="CL122" s="997"/>
      <c r="CM122" s="997"/>
      <c r="CN122" s="997"/>
      <c r="CO122" s="998"/>
      <c r="CP122" s="1006" t="s">
        <v>390</v>
      </c>
      <c r="CQ122" s="1007"/>
      <c r="CR122" s="1007"/>
      <c r="CS122" s="1007"/>
      <c r="CT122" s="1007"/>
      <c r="CU122" s="1007"/>
      <c r="CV122" s="1007"/>
      <c r="CW122" s="1007"/>
      <c r="CX122" s="1007"/>
      <c r="CY122" s="1007"/>
      <c r="CZ122" s="1007"/>
      <c r="DA122" s="1007"/>
      <c r="DB122" s="1007"/>
      <c r="DC122" s="1007"/>
      <c r="DD122" s="1007"/>
      <c r="DE122" s="1007"/>
      <c r="DF122" s="1008"/>
      <c r="DG122" s="912">
        <v>7617</v>
      </c>
      <c r="DH122" s="913"/>
      <c r="DI122" s="913"/>
      <c r="DJ122" s="913"/>
      <c r="DK122" s="913"/>
      <c r="DL122" s="913">
        <v>7392</v>
      </c>
      <c r="DM122" s="913"/>
      <c r="DN122" s="913"/>
      <c r="DO122" s="913"/>
      <c r="DP122" s="913"/>
      <c r="DQ122" s="913">
        <v>6399</v>
      </c>
      <c r="DR122" s="913"/>
      <c r="DS122" s="913"/>
      <c r="DT122" s="913"/>
      <c r="DU122" s="913"/>
      <c r="DV122" s="914">
        <v>0</v>
      </c>
      <c r="DW122" s="914"/>
      <c r="DX122" s="914"/>
      <c r="DY122" s="914"/>
      <c r="DZ122" s="915"/>
    </row>
    <row r="123" spans="1:130" s="224" customFormat="1" ht="26.25" customHeight="1" x14ac:dyDescent="0.2">
      <c r="A123" s="1044"/>
      <c r="B123" s="936"/>
      <c r="C123" s="909" t="s">
        <v>439</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453</v>
      </c>
      <c r="BP123" s="992"/>
      <c r="BQ123" s="1050">
        <v>63478673</v>
      </c>
      <c r="BR123" s="1051"/>
      <c r="BS123" s="1051"/>
      <c r="BT123" s="1051"/>
      <c r="BU123" s="1051"/>
      <c r="BV123" s="1051">
        <v>59768275</v>
      </c>
      <c r="BW123" s="1051"/>
      <c r="BX123" s="1051"/>
      <c r="BY123" s="1051"/>
      <c r="BZ123" s="1051"/>
      <c r="CA123" s="1051">
        <v>55708050</v>
      </c>
      <c r="CB123" s="1051"/>
      <c r="CC123" s="1051"/>
      <c r="CD123" s="1051"/>
      <c r="CE123" s="1051"/>
      <c r="CF123" s="988"/>
      <c r="CG123" s="989"/>
      <c r="CH123" s="989"/>
      <c r="CI123" s="989"/>
      <c r="CJ123" s="990"/>
      <c r="CK123" s="996"/>
      <c r="CL123" s="997"/>
      <c r="CM123" s="997"/>
      <c r="CN123" s="997"/>
      <c r="CO123" s="998"/>
      <c r="CP123" s="1006" t="s">
        <v>396</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5">
      <c r="A124" s="1044"/>
      <c r="B124" s="936"/>
      <c r="C124" s="909" t="s">
        <v>442</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454</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56</v>
      </c>
      <c r="BR124" s="1014"/>
      <c r="BS124" s="1014"/>
      <c r="BT124" s="1014"/>
      <c r="BU124" s="1014"/>
      <c r="BV124" s="1014">
        <v>50.6</v>
      </c>
      <c r="BW124" s="1014"/>
      <c r="BX124" s="1014"/>
      <c r="BY124" s="1014"/>
      <c r="BZ124" s="1014"/>
      <c r="CA124" s="1014">
        <v>46.9</v>
      </c>
      <c r="CB124" s="1014"/>
      <c r="CC124" s="1014"/>
      <c r="CD124" s="1014"/>
      <c r="CE124" s="1014"/>
      <c r="CF124" s="1015"/>
      <c r="CG124" s="1016"/>
      <c r="CH124" s="1016"/>
      <c r="CI124" s="1016"/>
      <c r="CJ124" s="1017"/>
      <c r="CK124" s="999"/>
      <c r="CL124" s="999"/>
      <c r="CM124" s="999"/>
      <c r="CN124" s="999"/>
      <c r="CO124" s="1000"/>
      <c r="CP124" s="1006" t="s">
        <v>455</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2">
      <c r="A125" s="1044"/>
      <c r="B125" s="936"/>
      <c r="C125" s="909" t="s">
        <v>444</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456</v>
      </c>
      <c r="CL125" s="994"/>
      <c r="CM125" s="994"/>
      <c r="CN125" s="994"/>
      <c r="CO125" s="995"/>
      <c r="CP125" s="916" t="s">
        <v>457</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4"/>
      <c r="B126" s="936"/>
      <c r="C126" s="909" t="s">
        <v>446</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13011</v>
      </c>
      <c r="AB126" s="946"/>
      <c r="AC126" s="946"/>
      <c r="AD126" s="946"/>
      <c r="AE126" s="947"/>
      <c r="AF126" s="948">
        <v>12831</v>
      </c>
      <c r="AG126" s="946"/>
      <c r="AH126" s="946"/>
      <c r="AI126" s="946"/>
      <c r="AJ126" s="947"/>
      <c r="AK126" s="948">
        <v>12650</v>
      </c>
      <c r="AL126" s="946"/>
      <c r="AM126" s="946"/>
      <c r="AN126" s="946"/>
      <c r="AO126" s="947"/>
      <c r="AP126" s="949">
        <v>0.1</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458</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2">
      <c r="A127" s="1045"/>
      <c r="B127" s="938"/>
      <c r="C127" s="960" t="s">
        <v>459</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261</v>
      </c>
      <c r="AB127" s="946"/>
      <c r="AC127" s="946"/>
      <c r="AD127" s="946"/>
      <c r="AE127" s="947"/>
      <c r="AF127" s="948">
        <v>199</v>
      </c>
      <c r="AG127" s="946"/>
      <c r="AH127" s="946"/>
      <c r="AI127" s="946"/>
      <c r="AJ127" s="947"/>
      <c r="AK127" s="948">
        <v>126</v>
      </c>
      <c r="AL127" s="946"/>
      <c r="AM127" s="946"/>
      <c r="AN127" s="946"/>
      <c r="AO127" s="947"/>
      <c r="AP127" s="949">
        <v>0</v>
      </c>
      <c r="AQ127" s="950"/>
      <c r="AR127" s="950"/>
      <c r="AS127" s="950"/>
      <c r="AT127" s="951"/>
      <c r="AU127" s="226"/>
      <c r="AV127" s="226"/>
      <c r="AW127" s="226"/>
      <c r="AX127" s="1018" t="s">
        <v>460</v>
      </c>
      <c r="AY127" s="1019"/>
      <c r="AZ127" s="1019"/>
      <c r="BA127" s="1019"/>
      <c r="BB127" s="1019"/>
      <c r="BC127" s="1019"/>
      <c r="BD127" s="1019"/>
      <c r="BE127" s="1020"/>
      <c r="BF127" s="1021" t="s">
        <v>461</v>
      </c>
      <c r="BG127" s="1019"/>
      <c r="BH127" s="1019"/>
      <c r="BI127" s="1019"/>
      <c r="BJ127" s="1019"/>
      <c r="BK127" s="1019"/>
      <c r="BL127" s="1020"/>
      <c r="BM127" s="1021" t="s">
        <v>462</v>
      </c>
      <c r="BN127" s="1019"/>
      <c r="BO127" s="1019"/>
      <c r="BP127" s="1019"/>
      <c r="BQ127" s="1019"/>
      <c r="BR127" s="1019"/>
      <c r="BS127" s="1020"/>
      <c r="BT127" s="1021" t="s">
        <v>463</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464</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8" t="s">
        <v>465</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466</v>
      </c>
      <c r="X128" s="1030"/>
      <c r="Y128" s="1030"/>
      <c r="Z128" s="1031"/>
      <c r="AA128" s="1032">
        <v>555279</v>
      </c>
      <c r="AB128" s="1033"/>
      <c r="AC128" s="1033"/>
      <c r="AD128" s="1033"/>
      <c r="AE128" s="1034"/>
      <c r="AF128" s="1035">
        <v>566433</v>
      </c>
      <c r="AG128" s="1033"/>
      <c r="AH128" s="1033"/>
      <c r="AI128" s="1033"/>
      <c r="AJ128" s="1034"/>
      <c r="AK128" s="1035">
        <v>552904</v>
      </c>
      <c r="AL128" s="1033"/>
      <c r="AM128" s="1033"/>
      <c r="AN128" s="1033"/>
      <c r="AO128" s="1034"/>
      <c r="AP128" s="1036"/>
      <c r="AQ128" s="1037"/>
      <c r="AR128" s="1037"/>
      <c r="AS128" s="1037"/>
      <c r="AT128" s="1038"/>
      <c r="AU128" s="226"/>
      <c r="AV128" s="226"/>
      <c r="AW128" s="226"/>
      <c r="AX128" s="883" t="s">
        <v>467</v>
      </c>
      <c r="AY128" s="884"/>
      <c r="AZ128" s="884"/>
      <c r="BA128" s="884"/>
      <c r="BB128" s="884"/>
      <c r="BC128" s="884"/>
      <c r="BD128" s="884"/>
      <c r="BE128" s="885"/>
      <c r="BF128" s="1039" t="s">
        <v>122</v>
      </c>
      <c r="BG128" s="1040"/>
      <c r="BH128" s="1040"/>
      <c r="BI128" s="1040"/>
      <c r="BJ128" s="1040"/>
      <c r="BK128" s="1040"/>
      <c r="BL128" s="1041"/>
      <c r="BM128" s="1039">
        <v>12.04</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468</v>
      </c>
      <c r="CQ128" s="713"/>
      <c r="CR128" s="713"/>
      <c r="CS128" s="713"/>
      <c r="CT128" s="713"/>
      <c r="CU128" s="713"/>
      <c r="CV128" s="713"/>
      <c r="CW128" s="713"/>
      <c r="CX128" s="713"/>
      <c r="CY128" s="713"/>
      <c r="CZ128" s="713"/>
      <c r="DA128" s="713"/>
      <c r="DB128" s="713"/>
      <c r="DC128" s="713"/>
      <c r="DD128" s="713"/>
      <c r="DE128" s="713"/>
      <c r="DF128" s="1023"/>
      <c r="DG128" s="1024">
        <v>25679</v>
      </c>
      <c r="DH128" s="1025"/>
      <c r="DI128" s="1025"/>
      <c r="DJ128" s="1025"/>
      <c r="DK128" s="1025"/>
      <c r="DL128" s="1025">
        <v>18952</v>
      </c>
      <c r="DM128" s="1025"/>
      <c r="DN128" s="1025"/>
      <c r="DO128" s="1025"/>
      <c r="DP128" s="1025"/>
      <c r="DQ128" s="1025">
        <v>18005</v>
      </c>
      <c r="DR128" s="1025"/>
      <c r="DS128" s="1025"/>
      <c r="DT128" s="1025"/>
      <c r="DU128" s="1025"/>
      <c r="DV128" s="1026">
        <v>0.1</v>
      </c>
      <c r="DW128" s="1026"/>
      <c r="DX128" s="1026"/>
      <c r="DY128" s="1026"/>
      <c r="DZ128" s="1027"/>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469</v>
      </c>
      <c r="X129" s="1058"/>
      <c r="Y129" s="1058"/>
      <c r="Z129" s="1059"/>
      <c r="AA129" s="945">
        <v>26072043</v>
      </c>
      <c r="AB129" s="946"/>
      <c r="AC129" s="946"/>
      <c r="AD129" s="946"/>
      <c r="AE129" s="947"/>
      <c r="AF129" s="948">
        <v>25348147</v>
      </c>
      <c r="AG129" s="946"/>
      <c r="AH129" s="946"/>
      <c r="AI129" s="946"/>
      <c r="AJ129" s="947"/>
      <c r="AK129" s="948">
        <v>25626437</v>
      </c>
      <c r="AL129" s="946"/>
      <c r="AM129" s="946"/>
      <c r="AN129" s="946"/>
      <c r="AO129" s="947"/>
      <c r="AP129" s="1060"/>
      <c r="AQ129" s="1061"/>
      <c r="AR129" s="1061"/>
      <c r="AS129" s="1061"/>
      <c r="AT129" s="1062"/>
      <c r="AU129" s="227"/>
      <c r="AV129" s="227"/>
      <c r="AW129" s="227"/>
      <c r="AX129" s="1052" t="s">
        <v>470</v>
      </c>
      <c r="AY129" s="910"/>
      <c r="AZ129" s="910"/>
      <c r="BA129" s="910"/>
      <c r="BB129" s="910"/>
      <c r="BC129" s="910"/>
      <c r="BD129" s="910"/>
      <c r="BE129" s="911"/>
      <c r="BF129" s="1053" t="s">
        <v>122</v>
      </c>
      <c r="BG129" s="1054"/>
      <c r="BH129" s="1054"/>
      <c r="BI129" s="1054"/>
      <c r="BJ129" s="1054"/>
      <c r="BK129" s="1054"/>
      <c r="BL129" s="1055"/>
      <c r="BM129" s="1053">
        <v>17.04</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471</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472</v>
      </c>
      <c r="X130" s="1058"/>
      <c r="Y130" s="1058"/>
      <c r="Z130" s="1059"/>
      <c r="AA130" s="945">
        <v>4938170</v>
      </c>
      <c r="AB130" s="946"/>
      <c r="AC130" s="946"/>
      <c r="AD130" s="946"/>
      <c r="AE130" s="947"/>
      <c r="AF130" s="948">
        <v>4926384</v>
      </c>
      <c r="AG130" s="946"/>
      <c r="AH130" s="946"/>
      <c r="AI130" s="946"/>
      <c r="AJ130" s="947"/>
      <c r="AK130" s="948">
        <v>4946519</v>
      </c>
      <c r="AL130" s="946"/>
      <c r="AM130" s="946"/>
      <c r="AN130" s="946"/>
      <c r="AO130" s="947"/>
      <c r="AP130" s="1060"/>
      <c r="AQ130" s="1061"/>
      <c r="AR130" s="1061"/>
      <c r="AS130" s="1061"/>
      <c r="AT130" s="1062"/>
      <c r="AU130" s="227"/>
      <c r="AV130" s="227"/>
      <c r="AW130" s="227"/>
      <c r="AX130" s="1052" t="s">
        <v>473</v>
      </c>
      <c r="AY130" s="910"/>
      <c r="AZ130" s="910"/>
      <c r="BA130" s="910"/>
      <c r="BB130" s="910"/>
      <c r="BC130" s="910"/>
      <c r="BD130" s="910"/>
      <c r="BE130" s="911"/>
      <c r="BF130" s="1088">
        <v>7.8</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474</v>
      </c>
      <c r="X131" s="1095"/>
      <c r="Y131" s="1095"/>
      <c r="Z131" s="1096"/>
      <c r="AA131" s="991">
        <v>21133873</v>
      </c>
      <c r="AB131" s="973"/>
      <c r="AC131" s="973"/>
      <c r="AD131" s="973"/>
      <c r="AE131" s="974"/>
      <c r="AF131" s="972">
        <v>20421763</v>
      </c>
      <c r="AG131" s="973"/>
      <c r="AH131" s="973"/>
      <c r="AI131" s="973"/>
      <c r="AJ131" s="974"/>
      <c r="AK131" s="972">
        <v>20679918</v>
      </c>
      <c r="AL131" s="973"/>
      <c r="AM131" s="973"/>
      <c r="AN131" s="973"/>
      <c r="AO131" s="974"/>
      <c r="AP131" s="1097"/>
      <c r="AQ131" s="1098"/>
      <c r="AR131" s="1098"/>
      <c r="AS131" s="1098"/>
      <c r="AT131" s="1099"/>
      <c r="AU131" s="227"/>
      <c r="AV131" s="227"/>
      <c r="AW131" s="227"/>
      <c r="AX131" s="1070" t="s">
        <v>475</v>
      </c>
      <c r="AY131" s="713"/>
      <c r="AZ131" s="713"/>
      <c r="BA131" s="713"/>
      <c r="BB131" s="713"/>
      <c r="BC131" s="713"/>
      <c r="BD131" s="713"/>
      <c r="BE131" s="1023"/>
      <c r="BF131" s="1071">
        <v>46.9</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476</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477</v>
      </c>
      <c r="W132" s="1081"/>
      <c r="X132" s="1081"/>
      <c r="Y132" s="1081"/>
      <c r="Z132" s="1082"/>
      <c r="AA132" s="1083">
        <v>8.8629850290000007</v>
      </c>
      <c r="AB132" s="1084"/>
      <c r="AC132" s="1084"/>
      <c r="AD132" s="1084"/>
      <c r="AE132" s="1085"/>
      <c r="AF132" s="1086">
        <v>7.1760650640000003</v>
      </c>
      <c r="AG132" s="1084"/>
      <c r="AH132" s="1084"/>
      <c r="AI132" s="1084"/>
      <c r="AJ132" s="1085"/>
      <c r="AK132" s="1086">
        <v>7.5271816840000003</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478</v>
      </c>
      <c r="W133" s="1064"/>
      <c r="X133" s="1064"/>
      <c r="Y133" s="1064"/>
      <c r="Z133" s="1065"/>
      <c r="AA133" s="1066">
        <v>8.1</v>
      </c>
      <c r="AB133" s="1067"/>
      <c r="AC133" s="1067"/>
      <c r="AD133" s="1067"/>
      <c r="AE133" s="1068"/>
      <c r="AF133" s="1066">
        <v>8.1</v>
      </c>
      <c r="AG133" s="1067"/>
      <c r="AH133" s="1067"/>
      <c r="AI133" s="1067"/>
      <c r="AJ133" s="1068"/>
      <c r="AK133" s="1066">
        <v>7.8</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LDPvqai/aeYmLWZ/HQJXRos7ohsSwgJBuYStoR5T3IKO9t/0DxQE4a03WZh9a//0UajhGNiwpJqbGRhjyoOpg==" saltValue="8ZDyIUqt1L8uKDe+XwauT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X1" zoomScale="70" zoomScaleNormal="85" zoomScaleSheetLayoutView="70" workbookViewId="0">
      <selection activeCell="DL32" sqref="DL32"/>
    </sheetView>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479</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2+y2T0FDQwqDxcMyTlUqIO2xnPqhFzAOZ1Znu/EQ2YwU27ySl6qgrzWcr0JCLx23acOxnYfHMIsolE4ktB1ODQ==" saltValue="xNcuUpCczL57VRrWoNdnkw==" spinCount="100000" sheet="1" objects="1" scenarios="1"/>
  <dataConsolidate/>
  <phoneticPr fontId="2"/>
  <printOptions horizontalCentered="1" verticalCentered="1"/>
  <pageMargins left="0" right="0" top="0" bottom="0" header="0" footer="0"/>
  <pageSetup paperSize="9" scale="4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S53" zoomScale="85" zoomScaleNormal="85" zoomScaleSheetLayoutView="55" workbookViewId="0">
      <selection activeCell="CL89" sqref="CL89"/>
    </sheetView>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Vd+mjuBe8BcbVOb2auUa5729FydKxRs5uT0NPJdM+tFLhqOuX52ETsgqSRtLzl5hEnuxQN+lqIYXgwHe4lI4sw==" saltValue="YZVEA8dx9T90XJqCRPSA5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7" zoomScale="80" zoomScaleSheetLayoutView="80" workbookViewId="0">
      <selection activeCell="AK34" sqref="AK34:AN34"/>
    </sheetView>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480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481</v>
      </c>
      <c r="AL6" s="260"/>
      <c r="AM6" s="260"/>
      <c r="AN6" s="260"/>
    </row>
    <row r="7" spans="1:46" ht="13.5" customHeight="1" x14ac:dyDescent="0.2">
      <c r="A7" s="259"/>
      <c r="AK7" s="262"/>
      <c r="AL7" s="263"/>
      <c r="AM7" s="263"/>
      <c r="AN7" s="264"/>
      <c r="AO7" s="1101" t="s">
        <v>482</v>
      </c>
      <c r="AP7" s="265"/>
      <c r="AQ7" s="266" t="s">
        <v>483</v>
      </c>
      <c r="AR7" s="267"/>
    </row>
    <row r="8" spans="1:46" ht="13.2" x14ac:dyDescent="0.2">
      <c r="A8" s="259"/>
      <c r="AK8" s="268"/>
      <c r="AL8" s="269"/>
      <c r="AM8" s="269"/>
      <c r="AN8" s="270"/>
      <c r="AO8" s="1102"/>
      <c r="AP8" s="271" t="s">
        <v>484</v>
      </c>
      <c r="AQ8" s="272" t="s">
        <v>485</v>
      </c>
      <c r="AR8" s="273" t="s">
        <v>486</v>
      </c>
    </row>
    <row r="9" spans="1:46" ht="13.2" x14ac:dyDescent="0.2">
      <c r="A9" s="259"/>
      <c r="AK9" s="1103" t="s">
        <v>487</v>
      </c>
      <c r="AL9" s="1104"/>
      <c r="AM9" s="1104"/>
      <c r="AN9" s="1105"/>
      <c r="AO9" s="274">
        <v>7831103</v>
      </c>
      <c r="AP9" s="274">
        <v>102484</v>
      </c>
      <c r="AQ9" s="275">
        <v>66486</v>
      </c>
      <c r="AR9" s="276">
        <v>54.1</v>
      </c>
    </row>
    <row r="10" spans="1:46" ht="13.5" customHeight="1" x14ac:dyDescent="0.2">
      <c r="A10" s="259"/>
      <c r="AK10" s="1103" t="s">
        <v>488</v>
      </c>
      <c r="AL10" s="1104"/>
      <c r="AM10" s="1104"/>
      <c r="AN10" s="1105"/>
      <c r="AO10" s="277">
        <v>11654</v>
      </c>
      <c r="AP10" s="277">
        <v>153</v>
      </c>
      <c r="AQ10" s="278">
        <v>6147</v>
      </c>
      <c r="AR10" s="279">
        <v>-97.5</v>
      </c>
    </row>
    <row r="11" spans="1:46" ht="13.5" customHeight="1" x14ac:dyDescent="0.2">
      <c r="A11" s="259"/>
      <c r="AK11" s="1103" t="s">
        <v>489</v>
      </c>
      <c r="AL11" s="1104"/>
      <c r="AM11" s="1104"/>
      <c r="AN11" s="1105"/>
      <c r="AO11" s="277" t="s">
        <v>490</v>
      </c>
      <c r="AP11" s="277" t="s">
        <v>490</v>
      </c>
      <c r="AQ11" s="278">
        <v>1219</v>
      </c>
      <c r="AR11" s="279" t="s">
        <v>490</v>
      </c>
    </row>
    <row r="12" spans="1:46" ht="13.5" customHeight="1" x14ac:dyDescent="0.2">
      <c r="A12" s="259"/>
      <c r="AK12" s="1103" t="s">
        <v>491</v>
      </c>
      <c r="AL12" s="1104"/>
      <c r="AM12" s="1104"/>
      <c r="AN12" s="1105"/>
      <c r="AO12" s="277" t="s">
        <v>490</v>
      </c>
      <c r="AP12" s="277" t="s">
        <v>490</v>
      </c>
      <c r="AQ12" s="278">
        <v>9</v>
      </c>
      <c r="AR12" s="279" t="s">
        <v>490</v>
      </c>
    </row>
    <row r="13" spans="1:46" ht="13.5" customHeight="1" x14ac:dyDescent="0.2">
      <c r="A13" s="259"/>
      <c r="AK13" s="1103" t="s">
        <v>492</v>
      </c>
      <c r="AL13" s="1104"/>
      <c r="AM13" s="1104"/>
      <c r="AN13" s="1105"/>
      <c r="AO13" s="277">
        <v>316752</v>
      </c>
      <c r="AP13" s="277">
        <v>4145</v>
      </c>
      <c r="AQ13" s="278">
        <v>2955</v>
      </c>
      <c r="AR13" s="279">
        <v>40.299999999999997</v>
      </c>
    </row>
    <row r="14" spans="1:46" ht="13.5" customHeight="1" x14ac:dyDescent="0.2">
      <c r="A14" s="259"/>
      <c r="AK14" s="1103" t="s">
        <v>493</v>
      </c>
      <c r="AL14" s="1104"/>
      <c r="AM14" s="1104"/>
      <c r="AN14" s="1105"/>
      <c r="AO14" s="277">
        <v>244835</v>
      </c>
      <c r="AP14" s="277">
        <v>3204</v>
      </c>
      <c r="AQ14" s="278">
        <v>1434</v>
      </c>
      <c r="AR14" s="279">
        <v>123.4</v>
      </c>
    </row>
    <row r="15" spans="1:46" ht="13.5" customHeight="1" x14ac:dyDescent="0.2">
      <c r="A15" s="259"/>
      <c r="AK15" s="1106" t="s">
        <v>494</v>
      </c>
      <c r="AL15" s="1107"/>
      <c r="AM15" s="1107"/>
      <c r="AN15" s="1108"/>
      <c r="AO15" s="277">
        <v>-554875</v>
      </c>
      <c r="AP15" s="277">
        <v>-7262</v>
      </c>
      <c r="AQ15" s="278">
        <v>-3102</v>
      </c>
      <c r="AR15" s="279">
        <v>134.1</v>
      </c>
    </row>
    <row r="16" spans="1:46" ht="13.2" x14ac:dyDescent="0.2">
      <c r="A16" s="259"/>
      <c r="AK16" s="1106" t="s">
        <v>177</v>
      </c>
      <c r="AL16" s="1107"/>
      <c r="AM16" s="1107"/>
      <c r="AN16" s="1108"/>
      <c r="AO16" s="277">
        <v>7849469</v>
      </c>
      <c r="AP16" s="277">
        <v>102724</v>
      </c>
      <c r="AQ16" s="278">
        <v>75147</v>
      </c>
      <c r="AR16" s="279">
        <v>36.700000000000003</v>
      </c>
    </row>
    <row r="17" spans="1:46" ht="13.2" x14ac:dyDescent="0.2">
      <c r="A17" s="259"/>
    </row>
    <row r="18" spans="1:46" ht="13.2" x14ac:dyDescent="0.2">
      <c r="A18" s="259"/>
      <c r="AQ18" s="280"/>
      <c r="AR18" s="280"/>
    </row>
    <row r="19" spans="1:46" ht="13.2" x14ac:dyDescent="0.2">
      <c r="A19" s="259"/>
      <c r="AK19" s="255" t="s">
        <v>495</v>
      </c>
    </row>
    <row r="20" spans="1:46" ht="13.2" x14ac:dyDescent="0.2">
      <c r="A20" s="259"/>
      <c r="AK20" s="281"/>
      <c r="AL20" s="282"/>
      <c r="AM20" s="282"/>
      <c r="AN20" s="283"/>
      <c r="AO20" s="284" t="s">
        <v>496</v>
      </c>
      <c r="AP20" s="285" t="s">
        <v>497</v>
      </c>
      <c r="AQ20" s="286" t="s">
        <v>498</v>
      </c>
      <c r="AR20" s="287"/>
    </row>
    <row r="21" spans="1:46" s="260" customFormat="1" ht="13.2" x14ac:dyDescent="0.2">
      <c r="A21" s="288"/>
      <c r="AK21" s="1109" t="s">
        <v>499</v>
      </c>
      <c r="AL21" s="1110"/>
      <c r="AM21" s="1110"/>
      <c r="AN21" s="1111"/>
      <c r="AO21" s="289">
        <v>11.28</v>
      </c>
      <c r="AP21" s="290">
        <v>6.62</v>
      </c>
      <c r="AQ21" s="291">
        <v>4.66</v>
      </c>
      <c r="AS21" s="292"/>
      <c r="AT21" s="288"/>
    </row>
    <row r="22" spans="1:46" s="260" customFormat="1" ht="13.2" x14ac:dyDescent="0.2">
      <c r="A22" s="288"/>
      <c r="AK22" s="1109" t="s">
        <v>500</v>
      </c>
      <c r="AL22" s="1110"/>
      <c r="AM22" s="1110"/>
      <c r="AN22" s="1111"/>
      <c r="AO22" s="293">
        <v>97.4</v>
      </c>
      <c r="AP22" s="294">
        <v>98.3</v>
      </c>
      <c r="AQ22" s="295">
        <v>-0.9</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501</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502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503</v>
      </c>
      <c r="AL29" s="260"/>
      <c r="AM29" s="260"/>
      <c r="AN29" s="260"/>
      <c r="AS29" s="302"/>
    </row>
    <row r="30" spans="1:46" ht="13.5" customHeight="1" x14ac:dyDescent="0.2">
      <c r="A30" s="259"/>
      <c r="AK30" s="262"/>
      <c r="AL30" s="263"/>
      <c r="AM30" s="263"/>
      <c r="AN30" s="264"/>
      <c r="AO30" s="1101" t="s">
        <v>482</v>
      </c>
      <c r="AP30" s="265"/>
      <c r="AQ30" s="266" t="s">
        <v>483</v>
      </c>
      <c r="AR30" s="267"/>
    </row>
    <row r="31" spans="1:46" ht="13.2" x14ac:dyDescent="0.2">
      <c r="A31" s="259"/>
      <c r="AK31" s="268"/>
      <c r="AL31" s="269"/>
      <c r="AM31" s="269"/>
      <c r="AN31" s="270"/>
      <c r="AO31" s="1102"/>
      <c r="AP31" s="271" t="s">
        <v>484</v>
      </c>
      <c r="AQ31" s="272" t="s">
        <v>485</v>
      </c>
      <c r="AR31" s="273" t="s">
        <v>486</v>
      </c>
    </row>
    <row r="32" spans="1:46" ht="27" customHeight="1" x14ac:dyDescent="0.2">
      <c r="A32" s="259"/>
      <c r="AK32" s="1117" t="s">
        <v>504</v>
      </c>
      <c r="AL32" s="1118"/>
      <c r="AM32" s="1118"/>
      <c r="AN32" s="1119"/>
      <c r="AO32" s="303">
        <v>5986045</v>
      </c>
      <c r="AP32" s="303">
        <v>78338</v>
      </c>
      <c r="AQ32" s="304">
        <v>34847</v>
      </c>
      <c r="AR32" s="305">
        <v>124.8</v>
      </c>
    </row>
    <row r="33" spans="1:46" ht="13.5" customHeight="1" x14ac:dyDescent="0.2">
      <c r="A33" s="259"/>
      <c r="AK33" s="1117" t="s">
        <v>505</v>
      </c>
      <c r="AL33" s="1118"/>
      <c r="AM33" s="1118"/>
      <c r="AN33" s="1119"/>
      <c r="AO33" s="303" t="s">
        <v>490</v>
      </c>
      <c r="AP33" s="303" t="s">
        <v>490</v>
      </c>
      <c r="AQ33" s="304" t="s">
        <v>490</v>
      </c>
      <c r="AR33" s="305" t="s">
        <v>490</v>
      </c>
    </row>
    <row r="34" spans="1:46" ht="27" customHeight="1" x14ac:dyDescent="0.2">
      <c r="A34" s="259"/>
      <c r="AK34" s="1117" t="s">
        <v>506</v>
      </c>
      <c r="AL34" s="1118"/>
      <c r="AM34" s="1118"/>
      <c r="AN34" s="1119"/>
      <c r="AO34" s="303" t="s">
        <v>490</v>
      </c>
      <c r="AP34" s="303" t="s">
        <v>490</v>
      </c>
      <c r="AQ34" s="304">
        <v>5</v>
      </c>
      <c r="AR34" s="305" t="s">
        <v>490</v>
      </c>
    </row>
    <row r="35" spans="1:46" ht="27" customHeight="1" x14ac:dyDescent="0.2">
      <c r="A35" s="259"/>
      <c r="AK35" s="1117" t="s">
        <v>507</v>
      </c>
      <c r="AL35" s="1118"/>
      <c r="AM35" s="1118"/>
      <c r="AN35" s="1119"/>
      <c r="AO35" s="303">
        <v>1057217</v>
      </c>
      <c r="AP35" s="303">
        <v>13836</v>
      </c>
      <c r="AQ35" s="304">
        <v>8260</v>
      </c>
      <c r="AR35" s="305">
        <v>67.5</v>
      </c>
    </row>
    <row r="36" spans="1:46" ht="27" customHeight="1" x14ac:dyDescent="0.2">
      <c r="A36" s="259"/>
      <c r="AK36" s="1117" t="s">
        <v>508</v>
      </c>
      <c r="AL36" s="1118"/>
      <c r="AM36" s="1118"/>
      <c r="AN36" s="1119"/>
      <c r="AO36" s="303" t="s">
        <v>490</v>
      </c>
      <c r="AP36" s="303" t="s">
        <v>490</v>
      </c>
      <c r="AQ36" s="304">
        <v>1689</v>
      </c>
      <c r="AR36" s="305" t="s">
        <v>490</v>
      </c>
    </row>
    <row r="37" spans="1:46" ht="13.5" customHeight="1" x14ac:dyDescent="0.2">
      <c r="A37" s="259"/>
      <c r="AK37" s="1117" t="s">
        <v>509</v>
      </c>
      <c r="AL37" s="1118"/>
      <c r="AM37" s="1118"/>
      <c r="AN37" s="1119"/>
      <c r="AO37" s="303">
        <v>12776</v>
      </c>
      <c r="AP37" s="303">
        <v>167</v>
      </c>
      <c r="AQ37" s="304">
        <v>748</v>
      </c>
      <c r="AR37" s="305">
        <v>-77.7</v>
      </c>
    </row>
    <row r="38" spans="1:46" ht="27" customHeight="1" x14ac:dyDescent="0.2">
      <c r="A38" s="259"/>
      <c r="AK38" s="1120" t="s">
        <v>510</v>
      </c>
      <c r="AL38" s="1121"/>
      <c r="AM38" s="1121"/>
      <c r="AN38" s="1122"/>
      <c r="AO38" s="306" t="s">
        <v>490</v>
      </c>
      <c r="AP38" s="306" t="s">
        <v>490</v>
      </c>
      <c r="AQ38" s="307">
        <v>1</v>
      </c>
      <c r="AR38" s="295" t="s">
        <v>490</v>
      </c>
      <c r="AS38" s="302"/>
    </row>
    <row r="39" spans="1:46" ht="13.2" x14ac:dyDescent="0.2">
      <c r="A39" s="259"/>
      <c r="AK39" s="1120" t="s">
        <v>511</v>
      </c>
      <c r="AL39" s="1121"/>
      <c r="AM39" s="1121"/>
      <c r="AN39" s="1122"/>
      <c r="AO39" s="303">
        <v>-552904</v>
      </c>
      <c r="AP39" s="303">
        <v>-7236</v>
      </c>
      <c r="AQ39" s="304">
        <v>-5762</v>
      </c>
      <c r="AR39" s="305">
        <v>25.6</v>
      </c>
      <c r="AS39" s="302"/>
    </row>
    <row r="40" spans="1:46" ht="27" customHeight="1" x14ac:dyDescent="0.2">
      <c r="A40" s="259"/>
      <c r="AK40" s="1117" t="s">
        <v>512</v>
      </c>
      <c r="AL40" s="1118"/>
      <c r="AM40" s="1118"/>
      <c r="AN40" s="1119"/>
      <c r="AO40" s="303">
        <v>-4946519</v>
      </c>
      <c r="AP40" s="303">
        <v>-64734</v>
      </c>
      <c r="AQ40" s="304">
        <v>-27609</v>
      </c>
      <c r="AR40" s="305">
        <v>134.5</v>
      </c>
      <c r="AS40" s="302"/>
    </row>
    <row r="41" spans="1:46" ht="13.2" x14ac:dyDescent="0.2">
      <c r="A41" s="259"/>
      <c r="AK41" s="1123" t="s">
        <v>287</v>
      </c>
      <c r="AL41" s="1124"/>
      <c r="AM41" s="1124"/>
      <c r="AN41" s="1125"/>
      <c r="AO41" s="303">
        <v>1556615</v>
      </c>
      <c r="AP41" s="303">
        <v>20371</v>
      </c>
      <c r="AQ41" s="304">
        <v>12179</v>
      </c>
      <c r="AR41" s="305">
        <v>67.3</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513</v>
      </c>
    </row>
    <row r="48" spans="1:46" ht="13.2" x14ac:dyDescent="0.2">
      <c r="A48" s="259"/>
      <c r="AK48" s="313" t="s">
        <v>514</v>
      </c>
      <c r="AL48" s="313"/>
      <c r="AM48" s="313"/>
      <c r="AN48" s="313"/>
      <c r="AO48" s="313"/>
      <c r="AP48" s="313"/>
      <c r="AQ48" s="314"/>
      <c r="AR48" s="313"/>
    </row>
    <row r="49" spans="1:44" ht="13.5" customHeight="1" x14ac:dyDescent="0.2">
      <c r="A49" s="259"/>
      <c r="AK49" s="315"/>
      <c r="AL49" s="316"/>
      <c r="AM49" s="1112" t="s">
        <v>482</v>
      </c>
      <c r="AN49" s="1114" t="s">
        <v>515</v>
      </c>
      <c r="AO49" s="1115"/>
      <c r="AP49" s="1115"/>
      <c r="AQ49" s="1115"/>
      <c r="AR49" s="1116"/>
    </row>
    <row r="50" spans="1:44" ht="13.2" x14ac:dyDescent="0.2">
      <c r="A50" s="259"/>
      <c r="AK50" s="317"/>
      <c r="AL50" s="318"/>
      <c r="AM50" s="1113"/>
      <c r="AN50" s="319" t="s">
        <v>516</v>
      </c>
      <c r="AO50" s="320" t="s">
        <v>517</v>
      </c>
      <c r="AP50" s="321" t="s">
        <v>518</v>
      </c>
      <c r="AQ50" s="322" t="s">
        <v>519</v>
      </c>
      <c r="AR50" s="323" t="s">
        <v>520</v>
      </c>
    </row>
    <row r="51" spans="1:44" ht="13.2" x14ac:dyDescent="0.2">
      <c r="A51" s="259"/>
      <c r="AK51" s="315" t="s">
        <v>521</v>
      </c>
      <c r="AL51" s="316"/>
      <c r="AM51" s="324">
        <v>4913727</v>
      </c>
      <c r="AN51" s="325">
        <v>60355</v>
      </c>
      <c r="AO51" s="326">
        <v>-43.5</v>
      </c>
      <c r="AP51" s="327">
        <v>45588</v>
      </c>
      <c r="AQ51" s="328">
        <v>8.6999999999999993</v>
      </c>
      <c r="AR51" s="329">
        <v>-52.2</v>
      </c>
    </row>
    <row r="52" spans="1:44" ht="13.2" x14ac:dyDescent="0.2">
      <c r="A52" s="259"/>
      <c r="AK52" s="330"/>
      <c r="AL52" s="331" t="s">
        <v>522</v>
      </c>
      <c r="AM52" s="332">
        <v>3679248</v>
      </c>
      <c r="AN52" s="333">
        <v>45192</v>
      </c>
      <c r="AO52" s="334">
        <v>-45.6</v>
      </c>
      <c r="AP52" s="335">
        <v>24150</v>
      </c>
      <c r="AQ52" s="336">
        <v>3.4</v>
      </c>
      <c r="AR52" s="337">
        <v>-49</v>
      </c>
    </row>
    <row r="53" spans="1:44" ht="13.2" x14ac:dyDescent="0.2">
      <c r="A53" s="259"/>
      <c r="AK53" s="315" t="s">
        <v>523</v>
      </c>
      <c r="AL53" s="316"/>
      <c r="AM53" s="324">
        <v>5454783</v>
      </c>
      <c r="AN53" s="325">
        <v>68042</v>
      </c>
      <c r="AO53" s="326">
        <v>12.7</v>
      </c>
      <c r="AP53" s="327">
        <v>45483</v>
      </c>
      <c r="AQ53" s="328">
        <v>-0.2</v>
      </c>
      <c r="AR53" s="329">
        <v>12.9</v>
      </c>
    </row>
    <row r="54" spans="1:44" ht="13.2" x14ac:dyDescent="0.2">
      <c r="A54" s="259"/>
      <c r="AK54" s="330"/>
      <c r="AL54" s="331" t="s">
        <v>522</v>
      </c>
      <c r="AM54" s="332">
        <v>3960099</v>
      </c>
      <c r="AN54" s="333">
        <v>49398</v>
      </c>
      <c r="AO54" s="334">
        <v>9.3000000000000007</v>
      </c>
      <c r="AP54" s="335">
        <v>24241</v>
      </c>
      <c r="AQ54" s="336">
        <v>0.4</v>
      </c>
      <c r="AR54" s="337">
        <v>8.9</v>
      </c>
    </row>
    <row r="55" spans="1:44" ht="13.2" x14ac:dyDescent="0.2">
      <c r="A55" s="259"/>
      <c r="AK55" s="315" t="s">
        <v>524</v>
      </c>
      <c r="AL55" s="316"/>
      <c r="AM55" s="324">
        <v>4356703</v>
      </c>
      <c r="AN55" s="325">
        <v>55299</v>
      </c>
      <c r="AO55" s="326">
        <v>-18.7</v>
      </c>
      <c r="AP55" s="327">
        <v>45945</v>
      </c>
      <c r="AQ55" s="328">
        <v>1</v>
      </c>
      <c r="AR55" s="329">
        <v>-19.7</v>
      </c>
    </row>
    <row r="56" spans="1:44" ht="13.2" x14ac:dyDescent="0.2">
      <c r="A56" s="259"/>
      <c r="AK56" s="330"/>
      <c r="AL56" s="331" t="s">
        <v>522</v>
      </c>
      <c r="AM56" s="332">
        <v>2236486</v>
      </c>
      <c r="AN56" s="333">
        <v>28388</v>
      </c>
      <c r="AO56" s="334">
        <v>-42.5</v>
      </c>
      <c r="AP56" s="335">
        <v>25180</v>
      </c>
      <c r="AQ56" s="336">
        <v>3.9</v>
      </c>
      <c r="AR56" s="337">
        <v>-46.4</v>
      </c>
    </row>
    <row r="57" spans="1:44" ht="13.2" x14ac:dyDescent="0.2">
      <c r="A57" s="259"/>
      <c r="AK57" s="315" t="s">
        <v>525</v>
      </c>
      <c r="AL57" s="316"/>
      <c r="AM57" s="324">
        <v>2753083</v>
      </c>
      <c r="AN57" s="325">
        <v>35503</v>
      </c>
      <c r="AO57" s="326">
        <v>-35.799999999999997</v>
      </c>
      <c r="AP57" s="327">
        <v>44475</v>
      </c>
      <c r="AQ57" s="328">
        <v>-3.2</v>
      </c>
      <c r="AR57" s="329">
        <v>-32.6</v>
      </c>
    </row>
    <row r="58" spans="1:44" ht="13.2" x14ac:dyDescent="0.2">
      <c r="A58" s="259"/>
      <c r="AK58" s="330"/>
      <c r="AL58" s="331" t="s">
        <v>522</v>
      </c>
      <c r="AM58" s="332">
        <v>1375693</v>
      </c>
      <c r="AN58" s="333">
        <v>17740</v>
      </c>
      <c r="AO58" s="334">
        <v>-37.5</v>
      </c>
      <c r="AP58" s="335">
        <v>24780</v>
      </c>
      <c r="AQ58" s="336">
        <v>-1.6</v>
      </c>
      <c r="AR58" s="337">
        <v>-35.9</v>
      </c>
    </row>
    <row r="59" spans="1:44" ht="13.2" x14ac:dyDescent="0.2">
      <c r="A59" s="259"/>
      <c r="AK59" s="315" t="s">
        <v>526</v>
      </c>
      <c r="AL59" s="316"/>
      <c r="AM59" s="324">
        <v>3160490</v>
      </c>
      <c r="AN59" s="325">
        <v>41361</v>
      </c>
      <c r="AO59" s="326">
        <v>16.5</v>
      </c>
      <c r="AP59" s="327">
        <v>45982</v>
      </c>
      <c r="AQ59" s="328">
        <v>3.4</v>
      </c>
      <c r="AR59" s="329">
        <v>13.1</v>
      </c>
    </row>
    <row r="60" spans="1:44" ht="13.2" x14ac:dyDescent="0.2">
      <c r="A60" s="259"/>
      <c r="AK60" s="330"/>
      <c r="AL60" s="331" t="s">
        <v>522</v>
      </c>
      <c r="AM60" s="332">
        <v>2301065</v>
      </c>
      <c r="AN60" s="333">
        <v>30114</v>
      </c>
      <c r="AO60" s="334">
        <v>69.8</v>
      </c>
      <c r="AP60" s="335">
        <v>25583</v>
      </c>
      <c r="AQ60" s="336">
        <v>3.2</v>
      </c>
      <c r="AR60" s="337">
        <v>66.599999999999994</v>
      </c>
    </row>
    <row r="61" spans="1:44" ht="13.2" x14ac:dyDescent="0.2">
      <c r="A61" s="259"/>
      <c r="AK61" s="315" t="s">
        <v>527</v>
      </c>
      <c r="AL61" s="338"/>
      <c r="AM61" s="324">
        <v>4127757</v>
      </c>
      <c r="AN61" s="325">
        <v>52112</v>
      </c>
      <c r="AO61" s="326">
        <v>-13.8</v>
      </c>
      <c r="AP61" s="327">
        <v>45495</v>
      </c>
      <c r="AQ61" s="339">
        <v>1.9</v>
      </c>
      <c r="AR61" s="329">
        <v>-15.7</v>
      </c>
    </row>
    <row r="62" spans="1:44" ht="13.2" x14ac:dyDescent="0.2">
      <c r="A62" s="259"/>
      <c r="AK62" s="330"/>
      <c r="AL62" s="331" t="s">
        <v>522</v>
      </c>
      <c r="AM62" s="332">
        <v>2710518</v>
      </c>
      <c r="AN62" s="333">
        <v>34166</v>
      </c>
      <c r="AO62" s="334">
        <v>-9.3000000000000007</v>
      </c>
      <c r="AP62" s="335">
        <v>24787</v>
      </c>
      <c r="AQ62" s="336">
        <v>1.9</v>
      </c>
      <c r="AR62" s="337">
        <v>-11.2</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MHaG0CqL5fgwwhHLy6Gg01ElRIazo1OqOHK2kM6zKNpPii72WWn/uf1WBFXO7glQ0xI+K8df/O3eO8adJzESrQ==" saltValue="UAN4IwuvQAp7w12rPacJq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9" zoomScale="70" zoomScaleNormal="70" zoomScaleSheetLayoutView="55" workbookViewId="0">
      <selection activeCell="BJ81" sqref="BJ81"/>
    </sheetView>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479</v>
      </c>
    </row>
    <row r="121" spans="125:125" ht="13.5" hidden="1" customHeight="1" x14ac:dyDescent="0.2">
      <c r="DU121" s="253"/>
    </row>
  </sheetData>
  <sheetProtection algorithmName="SHA-512" hashValue="04bGrwwet7/9t+/BI0/VmI8jdNMW5sJxeWvS6hTE39/0hdCpbelbny39cWlVmax8pZAHcRZQ0g/wK49zG/a1yg==" saltValue="IihobePchFOkjUU3YAm4S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7" zoomScale="70" zoomScaleNormal="7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479</v>
      </c>
    </row>
  </sheetData>
  <sheetProtection algorithmName="SHA-512" hashValue="JYudpQjmklWz1/FK2abYQAxLq8E9e4388Ii/uYR0q5cQ2H6x+LtJXS7VKTrogegctHVk0WsbYUi54d9xirlzkQ==" saltValue="7frIctvkBP5jGa0JXNdU3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9" zoomScale="80" zoomScaleNormal="80" zoomScaleSheetLayoutView="100" workbookViewId="0">
      <selection activeCell="J47" sqref="J47"/>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2">
      <c r="B47" s="10"/>
      <c r="C47" s="1126" t="s">
        <v>3</v>
      </c>
      <c r="D47" s="1126"/>
      <c r="E47" s="1127"/>
      <c r="F47" s="11">
        <v>10.81</v>
      </c>
      <c r="G47" s="12">
        <v>10.55</v>
      </c>
      <c r="H47" s="12">
        <v>10.16</v>
      </c>
      <c r="I47" s="12">
        <v>10.45</v>
      </c>
      <c r="J47" s="13">
        <v>10.33</v>
      </c>
    </row>
    <row r="48" spans="2:10" ht="57.75" customHeight="1" x14ac:dyDescent="0.2">
      <c r="B48" s="14"/>
      <c r="C48" s="1128" t="s">
        <v>4</v>
      </c>
      <c r="D48" s="1128"/>
      <c r="E48" s="1129"/>
      <c r="F48" s="15">
        <v>2.09</v>
      </c>
      <c r="G48" s="16">
        <v>3.48</v>
      </c>
      <c r="H48" s="16">
        <v>7.04</v>
      </c>
      <c r="I48" s="16">
        <v>7.58</v>
      </c>
      <c r="J48" s="17">
        <v>4.5</v>
      </c>
    </row>
    <row r="49" spans="2:10" ht="57.75" customHeight="1" thickBot="1" x14ac:dyDescent="0.25">
      <c r="B49" s="18"/>
      <c r="C49" s="1130" t="s">
        <v>5</v>
      </c>
      <c r="D49" s="1130"/>
      <c r="E49" s="1131"/>
      <c r="F49" s="19" t="s">
        <v>534</v>
      </c>
      <c r="G49" s="20">
        <v>1.44</v>
      </c>
      <c r="H49" s="20">
        <v>3.69</v>
      </c>
      <c r="I49" s="20">
        <v>0.34</v>
      </c>
      <c r="J49" s="21" t="s">
        <v>535</v>
      </c>
    </row>
    <row r="50" spans="2:10" ht="13.2" x14ac:dyDescent="0.2"/>
  </sheetData>
  <sheetProtection algorithmName="SHA-512" hashValue="ldut0UGrRqx2v1vqdh4uH2Ud9T5rptJ5N5OD1Nf9EmrShMjeH7M2r1d/bf7VBufzPn8CRhP9bahI/i4VDfFpVA==" saltValue="H9S5sEB+H2S/0jKo10Ws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5" zoomScale="80" zoomScaleNormal="80" zoomScaleSheetLayoutView="100" workbookViewId="0">
      <selection activeCell="J43" sqref="J43"/>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2">
      <c r="A34" s="22"/>
      <c r="B34" s="31"/>
      <c r="C34" s="1136" t="s">
        <v>536</v>
      </c>
      <c r="D34" s="1136"/>
      <c r="E34" s="1137"/>
      <c r="F34" s="32">
        <v>10.14</v>
      </c>
      <c r="G34" s="33">
        <v>8.77</v>
      </c>
      <c r="H34" s="33">
        <v>8.2899999999999991</v>
      </c>
      <c r="I34" s="33">
        <v>8.61</v>
      </c>
      <c r="J34" s="34">
        <v>8.58</v>
      </c>
      <c r="K34" s="22"/>
      <c r="L34" s="22"/>
      <c r="M34" s="22"/>
      <c r="N34" s="22"/>
      <c r="O34" s="22"/>
      <c r="P34" s="22"/>
    </row>
    <row r="35" spans="1:16" ht="39" customHeight="1" x14ac:dyDescent="0.2">
      <c r="A35" s="22"/>
      <c r="B35" s="35"/>
      <c r="C35" s="1132" t="s">
        <v>537</v>
      </c>
      <c r="D35" s="1132"/>
      <c r="E35" s="1133"/>
      <c r="F35" s="36">
        <v>2.0699999999999998</v>
      </c>
      <c r="G35" s="37">
        <v>3.45</v>
      </c>
      <c r="H35" s="37">
        <v>7.01</v>
      </c>
      <c r="I35" s="37">
        <v>7.55</v>
      </c>
      <c r="J35" s="38">
        <v>4.47</v>
      </c>
      <c r="K35" s="22"/>
      <c r="L35" s="22"/>
      <c r="M35" s="22"/>
      <c r="N35" s="22"/>
      <c r="O35" s="22"/>
      <c r="P35" s="22"/>
    </row>
    <row r="36" spans="1:16" ht="39" customHeight="1" x14ac:dyDescent="0.2">
      <c r="A36" s="22"/>
      <c r="B36" s="35"/>
      <c r="C36" s="1132" t="s">
        <v>538</v>
      </c>
      <c r="D36" s="1132"/>
      <c r="E36" s="1133"/>
      <c r="F36" s="36">
        <v>0.44</v>
      </c>
      <c r="G36" s="37">
        <v>0.51</v>
      </c>
      <c r="H36" s="37">
        <v>0.87</v>
      </c>
      <c r="I36" s="37">
        <v>1.36</v>
      </c>
      <c r="J36" s="38">
        <v>2.0699999999999998</v>
      </c>
      <c r="K36" s="22"/>
      <c r="L36" s="22"/>
      <c r="M36" s="22"/>
      <c r="N36" s="22"/>
      <c r="O36" s="22"/>
      <c r="P36" s="22"/>
    </row>
    <row r="37" spans="1:16" ht="39" customHeight="1" x14ac:dyDescent="0.2">
      <c r="A37" s="22"/>
      <c r="B37" s="35"/>
      <c r="C37" s="1132" t="s">
        <v>539</v>
      </c>
      <c r="D37" s="1132"/>
      <c r="E37" s="1133"/>
      <c r="F37" s="36" t="s">
        <v>490</v>
      </c>
      <c r="G37" s="37">
        <v>0.16</v>
      </c>
      <c r="H37" s="37">
        <v>0.34</v>
      </c>
      <c r="I37" s="37">
        <v>0.74</v>
      </c>
      <c r="J37" s="38">
        <v>1.05</v>
      </c>
      <c r="K37" s="22"/>
      <c r="L37" s="22"/>
      <c r="M37" s="22"/>
      <c r="N37" s="22"/>
      <c r="O37" s="22"/>
      <c r="P37" s="22"/>
    </row>
    <row r="38" spans="1:16" ht="39" customHeight="1" x14ac:dyDescent="0.2">
      <c r="A38" s="22"/>
      <c r="B38" s="35"/>
      <c r="C38" s="1132" t="s">
        <v>540</v>
      </c>
      <c r="D38" s="1132"/>
      <c r="E38" s="1133"/>
      <c r="F38" s="36">
        <v>0.42</v>
      </c>
      <c r="G38" s="37">
        <v>0.13</v>
      </c>
      <c r="H38" s="37">
        <v>1.04</v>
      </c>
      <c r="I38" s="37">
        <v>1.46</v>
      </c>
      <c r="J38" s="38">
        <v>0.53</v>
      </c>
      <c r="K38" s="22"/>
      <c r="L38" s="22"/>
      <c r="M38" s="22"/>
      <c r="N38" s="22"/>
      <c r="O38" s="22"/>
      <c r="P38" s="22"/>
    </row>
    <row r="39" spans="1:16" ht="39" customHeight="1" x14ac:dyDescent="0.2">
      <c r="A39" s="22"/>
      <c r="B39" s="35"/>
      <c r="C39" s="1132" t="s">
        <v>541</v>
      </c>
      <c r="D39" s="1132"/>
      <c r="E39" s="1133"/>
      <c r="F39" s="36">
        <v>0.01</v>
      </c>
      <c r="G39" s="37">
        <v>0.01</v>
      </c>
      <c r="H39" s="37">
        <v>0.03</v>
      </c>
      <c r="I39" s="37">
        <v>0.02</v>
      </c>
      <c r="J39" s="38">
        <v>0.02</v>
      </c>
      <c r="K39" s="22"/>
      <c r="L39" s="22"/>
      <c r="M39" s="22"/>
      <c r="N39" s="22"/>
      <c r="O39" s="22"/>
      <c r="P39" s="22"/>
    </row>
    <row r="40" spans="1:16" ht="39" customHeight="1" x14ac:dyDescent="0.2">
      <c r="A40" s="22"/>
      <c r="B40" s="35"/>
      <c r="C40" s="1132" t="s">
        <v>542</v>
      </c>
      <c r="D40" s="1132"/>
      <c r="E40" s="1133"/>
      <c r="F40" s="36">
        <v>0.01</v>
      </c>
      <c r="G40" s="37">
        <v>0.02</v>
      </c>
      <c r="H40" s="37">
        <v>0</v>
      </c>
      <c r="I40" s="37">
        <v>0.02</v>
      </c>
      <c r="J40" s="38">
        <v>0.02</v>
      </c>
      <c r="K40" s="22"/>
      <c r="L40" s="22"/>
      <c r="M40" s="22"/>
      <c r="N40" s="22"/>
      <c r="O40" s="22"/>
      <c r="P40" s="22"/>
    </row>
    <row r="41" spans="1:16" ht="39" customHeight="1" x14ac:dyDescent="0.2">
      <c r="A41" s="22"/>
      <c r="B41" s="35"/>
      <c r="C41" s="1132" t="s">
        <v>543</v>
      </c>
      <c r="D41" s="1132"/>
      <c r="E41" s="1133"/>
      <c r="F41" s="36">
        <v>0.1</v>
      </c>
      <c r="G41" s="37">
        <v>0.04</v>
      </c>
      <c r="H41" s="37">
        <v>0</v>
      </c>
      <c r="I41" s="37">
        <v>0</v>
      </c>
      <c r="J41" s="38">
        <v>0</v>
      </c>
      <c r="K41" s="22"/>
      <c r="L41" s="22"/>
      <c r="M41" s="22"/>
      <c r="N41" s="22"/>
      <c r="O41" s="22"/>
      <c r="P41" s="22"/>
    </row>
    <row r="42" spans="1:16" ht="39" customHeight="1" x14ac:dyDescent="0.2">
      <c r="A42" s="22"/>
      <c r="B42" s="39"/>
      <c r="C42" s="1132" t="s">
        <v>544</v>
      </c>
      <c r="D42" s="1132"/>
      <c r="E42" s="1133"/>
      <c r="F42" s="36" t="s">
        <v>490</v>
      </c>
      <c r="G42" s="37" t="s">
        <v>490</v>
      </c>
      <c r="H42" s="37" t="s">
        <v>490</v>
      </c>
      <c r="I42" s="37" t="s">
        <v>490</v>
      </c>
      <c r="J42" s="38" t="s">
        <v>490</v>
      </c>
      <c r="K42" s="22"/>
      <c r="L42" s="22"/>
      <c r="M42" s="22"/>
      <c r="N42" s="22"/>
      <c r="O42" s="22"/>
      <c r="P42" s="22"/>
    </row>
    <row r="43" spans="1:16" ht="39" customHeight="1" thickBot="1" x14ac:dyDescent="0.25">
      <c r="A43" s="22"/>
      <c r="B43" s="40"/>
      <c r="C43" s="1134" t="s">
        <v>545</v>
      </c>
      <c r="D43" s="1134"/>
      <c r="E43" s="1135"/>
      <c r="F43" s="41">
        <v>0.01</v>
      </c>
      <c r="G43" s="42">
        <v>0.01</v>
      </c>
      <c r="H43" s="42">
        <v>0</v>
      </c>
      <c r="I43" s="42">
        <v>0</v>
      </c>
      <c r="J43" s="43">
        <v>0</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GTR/6/KSBkBxGPIBpPA8Pug+sclYZnA1CsUT63OwfYKtm1ZR0yNt3Agy29tNN7ODupv+F1GrEM7SiFmYUzs3FQ==" saltValue="6JcfKWma9K4Z5+eDp1h/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7" zoomScale="80" zoomScaleNormal="80" zoomScaleSheetLayoutView="55" workbookViewId="0">
      <selection activeCell="Q55" sqref="Q55"/>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529</v>
      </c>
      <c r="L44" s="54" t="s">
        <v>530</v>
      </c>
      <c r="M44" s="54" t="s">
        <v>531</v>
      </c>
      <c r="N44" s="54" t="s">
        <v>532</v>
      </c>
      <c r="O44" s="55" t="s">
        <v>533</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5660</v>
      </c>
      <c r="L45" s="58">
        <v>5912</v>
      </c>
      <c r="M45" s="58">
        <v>6291</v>
      </c>
      <c r="N45" s="58">
        <v>6079</v>
      </c>
      <c r="O45" s="59">
        <v>5986</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490</v>
      </c>
      <c r="L46" s="62" t="s">
        <v>490</v>
      </c>
      <c r="M46" s="62" t="s">
        <v>490</v>
      </c>
      <c r="N46" s="62" t="s">
        <v>490</v>
      </c>
      <c r="O46" s="63" t="s">
        <v>490</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490</v>
      </c>
      <c r="L47" s="62" t="s">
        <v>490</v>
      </c>
      <c r="M47" s="62" t="s">
        <v>490</v>
      </c>
      <c r="N47" s="62" t="s">
        <v>490</v>
      </c>
      <c r="O47" s="63" t="s">
        <v>490</v>
      </c>
      <c r="P47" s="46"/>
      <c r="Q47" s="46"/>
      <c r="R47" s="46"/>
      <c r="S47" s="46"/>
      <c r="T47" s="46"/>
      <c r="U47" s="46"/>
    </row>
    <row r="48" spans="1:21" ht="30.75" customHeight="1" x14ac:dyDescent="0.2">
      <c r="A48" s="46"/>
      <c r="B48" s="1140"/>
      <c r="C48" s="1141"/>
      <c r="D48" s="60"/>
      <c r="E48" s="1146" t="s">
        <v>13</v>
      </c>
      <c r="F48" s="1146"/>
      <c r="G48" s="1146"/>
      <c r="H48" s="1146"/>
      <c r="I48" s="1146"/>
      <c r="J48" s="1147"/>
      <c r="K48" s="61">
        <v>987</v>
      </c>
      <c r="L48" s="62">
        <v>1088</v>
      </c>
      <c r="M48" s="62">
        <v>1062</v>
      </c>
      <c r="N48" s="62">
        <v>866</v>
      </c>
      <c r="O48" s="63">
        <v>1057</v>
      </c>
      <c r="P48" s="46"/>
      <c r="Q48" s="46"/>
      <c r="R48" s="46"/>
      <c r="S48" s="46"/>
      <c r="T48" s="46"/>
      <c r="U48" s="46"/>
    </row>
    <row r="49" spans="1:21" ht="30.75" customHeight="1" x14ac:dyDescent="0.2">
      <c r="A49" s="46"/>
      <c r="B49" s="1140"/>
      <c r="C49" s="1141"/>
      <c r="D49" s="60"/>
      <c r="E49" s="1146" t="s">
        <v>14</v>
      </c>
      <c r="F49" s="1146"/>
      <c r="G49" s="1146"/>
      <c r="H49" s="1146"/>
      <c r="I49" s="1146"/>
      <c r="J49" s="1147"/>
      <c r="K49" s="61" t="s">
        <v>490</v>
      </c>
      <c r="L49" s="62" t="s">
        <v>490</v>
      </c>
      <c r="M49" s="62" t="s">
        <v>490</v>
      </c>
      <c r="N49" s="62" t="s">
        <v>490</v>
      </c>
      <c r="O49" s="63" t="s">
        <v>490</v>
      </c>
      <c r="P49" s="46"/>
      <c r="Q49" s="46"/>
      <c r="R49" s="46"/>
      <c r="S49" s="46"/>
      <c r="T49" s="46"/>
      <c r="U49" s="46"/>
    </row>
    <row r="50" spans="1:21" ht="30.75" customHeight="1" x14ac:dyDescent="0.2">
      <c r="A50" s="46"/>
      <c r="B50" s="1140"/>
      <c r="C50" s="1141"/>
      <c r="D50" s="60"/>
      <c r="E50" s="1146" t="s">
        <v>15</v>
      </c>
      <c r="F50" s="1146"/>
      <c r="G50" s="1146"/>
      <c r="H50" s="1146"/>
      <c r="I50" s="1146"/>
      <c r="J50" s="1147"/>
      <c r="K50" s="61">
        <v>14</v>
      </c>
      <c r="L50" s="62">
        <v>14</v>
      </c>
      <c r="M50" s="62">
        <v>13</v>
      </c>
      <c r="N50" s="62">
        <v>13</v>
      </c>
      <c r="O50" s="63">
        <v>13</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490</v>
      </c>
      <c r="L51" s="62" t="s">
        <v>490</v>
      </c>
      <c r="M51" s="62" t="s">
        <v>490</v>
      </c>
      <c r="N51" s="62" t="s">
        <v>490</v>
      </c>
      <c r="O51" s="63" t="s">
        <v>490</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5198</v>
      </c>
      <c r="L52" s="62">
        <v>5322</v>
      </c>
      <c r="M52" s="62">
        <v>5494</v>
      </c>
      <c r="N52" s="62">
        <v>5492</v>
      </c>
      <c r="O52" s="63">
        <v>5500</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1463</v>
      </c>
      <c r="L53" s="67">
        <v>1692</v>
      </c>
      <c r="M53" s="67">
        <v>1872</v>
      </c>
      <c r="N53" s="67">
        <v>1466</v>
      </c>
      <c r="O53" s="68">
        <v>1556</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546</v>
      </c>
      <c r="L57" s="79" t="s">
        <v>547</v>
      </c>
      <c r="M57" s="79" t="s">
        <v>548</v>
      </c>
      <c r="N57" s="79" t="s">
        <v>549</v>
      </c>
      <c r="O57" s="80" t="s">
        <v>550</v>
      </c>
      <c r="P57" s="46"/>
      <c r="Q57" s="46"/>
      <c r="R57" s="46"/>
      <c r="S57" s="46"/>
      <c r="T57" s="46"/>
      <c r="U57" s="46"/>
    </row>
    <row r="58" spans="1:21" ht="31.5" customHeight="1" x14ac:dyDescent="0.2">
      <c r="B58" s="1154" t="s">
        <v>24</v>
      </c>
      <c r="C58" s="1155"/>
      <c r="D58" s="1160" t="s">
        <v>25</v>
      </c>
      <c r="E58" s="1161"/>
      <c r="F58" s="1161"/>
      <c r="G58" s="1161"/>
      <c r="H58" s="1161"/>
      <c r="I58" s="1161"/>
      <c r="J58" s="1162"/>
      <c r="K58" s="81"/>
      <c r="L58" s="82"/>
      <c r="M58" s="82"/>
      <c r="N58" s="82"/>
      <c r="O58" s="83"/>
    </row>
    <row r="59" spans="1:21" ht="31.5" customHeight="1" x14ac:dyDescent="0.2">
      <c r="B59" s="1156"/>
      <c r="C59" s="1157"/>
      <c r="D59" s="1163" t="s">
        <v>26</v>
      </c>
      <c r="E59" s="1164"/>
      <c r="F59" s="1164"/>
      <c r="G59" s="1164"/>
      <c r="H59" s="1164"/>
      <c r="I59" s="1164"/>
      <c r="J59" s="1165"/>
      <c r="K59" s="84"/>
      <c r="L59" s="85"/>
      <c r="M59" s="85"/>
      <c r="N59" s="85"/>
      <c r="O59" s="86"/>
    </row>
    <row r="60" spans="1:21" ht="31.5" customHeight="1" thickBot="1" x14ac:dyDescent="0.25">
      <c r="B60" s="1158"/>
      <c r="C60" s="1159"/>
      <c r="D60" s="1166" t="s">
        <v>27</v>
      </c>
      <c r="E60" s="1167"/>
      <c r="F60" s="1167"/>
      <c r="G60" s="1167"/>
      <c r="H60" s="1167"/>
      <c r="I60" s="1167"/>
      <c r="J60" s="1168"/>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fiOD0krpqJad+YTDYL3eDkyyyfbXSA48mUi+xf2bGQWcoZ878SzPuiOF9n7GA/Y2wKxR5m753BYzcDVsUJuONA==" saltValue="S6cvnCFnuZ4/PMoK65iUM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C38" zoomScale="90" zoomScaleNormal="90" zoomScaleSheetLayoutView="100" workbookViewId="0">
      <selection activeCell="J44" sqref="J44"/>
    </sheetView>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529</v>
      </c>
      <c r="J40" s="101" t="s">
        <v>530</v>
      </c>
      <c r="K40" s="101" t="s">
        <v>531</v>
      </c>
      <c r="L40" s="101" t="s">
        <v>532</v>
      </c>
      <c r="M40" s="102" t="s">
        <v>533</v>
      </c>
    </row>
    <row r="41" spans="2:13" ht="27.75" customHeight="1" x14ac:dyDescent="0.2">
      <c r="B41" s="1169" t="s">
        <v>30</v>
      </c>
      <c r="C41" s="1170"/>
      <c r="D41" s="103"/>
      <c r="E41" s="1175" t="s">
        <v>31</v>
      </c>
      <c r="F41" s="1175"/>
      <c r="G41" s="1175"/>
      <c r="H41" s="1176"/>
      <c r="I41" s="342">
        <v>60437</v>
      </c>
      <c r="J41" s="343">
        <v>58890</v>
      </c>
      <c r="K41" s="343">
        <v>56506</v>
      </c>
      <c r="L41" s="343">
        <v>51790</v>
      </c>
      <c r="M41" s="344">
        <v>47592</v>
      </c>
    </row>
    <row r="42" spans="2:13" ht="27.75" customHeight="1" x14ac:dyDescent="0.2">
      <c r="B42" s="1171"/>
      <c r="C42" s="1172"/>
      <c r="D42" s="104"/>
      <c r="E42" s="1177" t="s">
        <v>32</v>
      </c>
      <c r="F42" s="1177"/>
      <c r="G42" s="1177"/>
      <c r="H42" s="1178"/>
      <c r="I42" s="345">
        <v>86</v>
      </c>
      <c r="J42" s="346">
        <v>74</v>
      </c>
      <c r="K42" s="346">
        <v>60</v>
      </c>
      <c r="L42" s="346">
        <v>47</v>
      </c>
      <c r="M42" s="347">
        <v>34</v>
      </c>
    </row>
    <row r="43" spans="2:13" ht="27.75" customHeight="1" x14ac:dyDescent="0.2">
      <c r="B43" s="1171"/>
      <c r="C43" s="1172"/>
      <c r="D43" s="104"/>
      <c r="E43" s="1177" t="s">
        <v>33</v>
      </c>
      <c r="F43" s="1177"/>
      <c r="G43" s="1177"/>
      <c r="H43" s="1178"/>
      <c r="I43" s="345">
        <v>10547</v>
      </c>
      <c r="J43" s="346">
        <v>10709</v>
      </c>
      <c r="K43" s="346">
        <v>10546</v>
      </c>
      <c r="L43" s="346">
        <v>10074</v>
      </c>
      <c r="M43" s="347">
        <v>9683</v>
      </c>
    </row>
    <row r="44" spans="2:13" ht="27.75" customHeight="1" x14ac:dyDescent="0.2">
      <c r="B44" s="1171"/>
      <c r="C44" s="1172"/>
      <c r="D44" s="104"/>
      <c r="E44" s="1177" t="s">
        <v>34</v>
      </c>
      <c r="F44" s="1177"/>
      <c r="G44" s="1177"/>
      <c r="H44" s="1178"/>
      <c r="I44" s="345" t="s">
        <v>490</v>
      </c>
      <c r="J44" s="346" t="s">
        <v>490</v>
      </c>
      <c r="K44" s="346" t="s">
        <v>490</v>
      </c>
      <c r="L44" s="346" t="s">
        <v>490</v>
      </c>
      <c r="M44" s="347" t="s">
        <v>490</v>
      </c>
    </row>
    <row r="45" spans="2:13" ht="27.75" customHeight="1" x14ac:dyDescent="0.2">
      <c r="B45" s="1171"/>
      <c r="C45" s="1172"/>
      <c r="D45" s="104"/>
      <c r="E45" s="1177" t="s">
        <v>35</v>
      </c>
      <c r="F45" s="1177"/>
      <c r="G45" s="1177"/>
      <c r="H45" s="1178"/>
      <c r="I45" s="345">
        <v>8252</v>
      </c>
      <c r="J45" s="346">
        <v>8254</v>
      </c>
      <c r="K45" s="346">
        <v>8184</v>
      </c>
      <c r="L45" s="346">
        <v>8183</v>
      </c>
      <c r="M45" s="347">
        <v>8094</v>
      </c>
    </row>
    <row r="46" spans="2:13" ht="27.75" customHeight="1" x14ac:dyDescent="0.2">
      <c r="B46" s="1171"/>
      <c r="C46" s="1172"/>
      <c r="D46" s="105"/>
      <c r="E46" s="1177" t="s">
        <v>36</v>
      </c>
      <c r="F46" s="1177"/>
      <c r="G46" s="1177"/>
      <c r="H46" s="1178"/>
      <c r="I46" s="345">
        <v>22</v>
      </c>
      <c r="J46" s="346">
        <v>21</v>
      </c>
      <c r="K46" s="346">
        <v>26</v>
      </c>
      <c r="L46" s="346">
        <v>19</v>
      </c>
      <c r="M46" s="347">
        <v>18</v>
      </c>
    </row>
    <row r="47" spans="2:13" ht="27.75" customHeight="1" x14ac:dyDescent="0.2">
      <c r="B47" s="1171"/>
      <c r="C47" s="1172"/>
      <c r="D47" s="106"/>
      <c r="E47" s="1179" t="s">
        <v>37</v>
      </c>
      <c r="F47" s="1180"/>
      <c r="G47" s="1180"/>
      <c r="H47" s="1181"/>
      <c r="I47" s="345" t="s">
        <v>490</v>
      </c>
      <c r="J47" s="346" t="s">
        <v>490</v>
      </c>
      <c r="K47" s="346" t="s">
        <v>490</v>
      </c>
      <c r="L47" s="346" t="s">
        <v>490</v>
      </c>
      <c r="M47" s="347" t="s">
        <v>490</v>
      </c>
    </row>
    <row r="48" spans="2:13" ht="27.75" customHeight="1" x14ac:dyDescent="0.2">
      <c r="B48" s="1171"/>
      <c r="C48" s="1172"/>
      <c r="D48" s="104"/>
      <c r="E48" s="1177" t="s">
        <v>38</v>
      </c>
      <c r="F48" s="1177"/>
      <c r="G48" s="1177"/>
      <c r="H48" s="1178"/>
      <c r="I48" s="345" t="s">
        <v>490</v>
      </c>
      <c r="J48" s="346" t="s">
        <v>490</v>
      </c>
      <c r="K48" s="346" t="s">
        <v>490</v>
      </c>
      <c r="L48" s="346" t="s">
        <v>490</v>
      </c>
      <c r="M48" s="347" t="s">
        <v>490</v>
      </c>
    </row>
    <row r="49" spans="2:13" ht="27.75" customHeight="1" x14ac:dyDescent="0.2">
      <c r="B49" s="1173"/>
      <c r="C49" s="1174"/>
      <c r="D49" s="104"/>
      <c r="E49" s="1177" t="s">
        <v>39</v>
      </c>
      <c r="F49" s="1177"/>
      <c r="G49" s="1177"/>
      <c r="H49" s="1178"/>
      <c r="I49" s="345" t="s">
        <v>490</v>
      </c>
      <c r="J49" s="346" t="s">
        <v>490</v>
      </c>
      <c r="K49" s="346" t="s">
        <v>490</v>
      </c>
      <c r="L49" s="346" t="s">
        <v>490</v>
      </c>
      <c r="M49" s="347" t="s">
        <v>490</v>
      </c>
    </row>
    <row r="50" spans="2:13" ht="27.75" customHeight="1" x14ac:dyDescent="0.2">
      <c r="B50" s="1182" t="s">
        <v>40</v>
      </c>
      <c r="C50" s="1183"/>
      <c r="D50" s="107"/>
      <c r="E50" s="1177" t="s">
        <v>41</v>
      </c>
      <c r="F50" s="1177"/>
      <c r="G50" s="1177"/>
      <c r="H50" s="1178"/>
      <c r="I50" s="345">
        <v>6993</v>
      </c>
      <c r="J50" s="346">
        <v>7136</v>
      </c>
      <c r="K50" s="346">
        <v>8191</v>
      </c>
      <c r="L50" s="346">
        <v>7854</v>
      </c>
      <c r="M50" s="347">
        <v>8252</v>
      </c>
    </row>
    <row r="51" spans="2:13" ht="27.75" customHeight="1" x14ac:dyDescent="0.2">
      <c r="B51" s="1171"/>
      <c r="C51" s="1172"/>
      <c r="D51" s="104"/>
      <c r="E51" s="1177" t="s">
        <v>42</v>
      </c>
      <c r="F51" s="1177"/>
      <c r="G51" s="1177"/>
      <c r="H51" s="1178"/>
      <c r="I51" s="345">
        <v>5330</v>
      </c>
      <c r="J51" s="346">
        <v>4936</v>
      </c>
      <c r="K51" s="346">
        <v>4856</v>
      </c>
      <c r="L51" s="346">
        <v>4753</v>
      </c>
      <c r="M51" s="347">
        <v>4596</v>
      </c>
    </row>
    <row r="52" spans="2:13" ht="27.75" customHeight="1" x14ac:dyDescent="0.2">
      <c r="B52" s="1173"/>
      <c r="C52" s="1174"/>
      <c r="D52" s="104"/>
      <c r="E52" s="1177" t="s">
        <v>43</v>
      </c>
      <c r="F52" s="1177"/>
      <c r="G52" s="1177"/>
      <c r="H52" s="1178"/>
      <c r="I52" s="345">
        <v>53911</v>
      </c>
      <c r="J52" s="346">
        <v>52459</v>
      </c>
      <c r="K52" s="346">
        <v>50432</v>
      </c>
      <c r="L52" s="346">
        <v>47162</v>
      </c>
      <c r="M52" s="347">
        <v>42860</v>
      </c>
    </row>
    <row r="53" spans="2:13" ht="27.75" customHeight="1" thickBot="1" x14ac:dyDescent="0.25">
      <c r="B53" s="1184" t="s">
        <v>19</v>
      </c>
      <c r="C53" s="1185"/>
      <c r="D53" s="108"/>
      <c r="E53" s="1186" t="s">
        <v>44</v>
      </c>
      <c r="F53" s="1186"/>
      <c r="G53" s="1186"/>
      <c r="H53" s="1187"/>
      <c r="I53" s="348">
        <v>13111</v>
      </c>
      <c r="J53" s="349">
        <v>13417</v>
      </c>
      <c r="K53" s="349">
        <v>11843</v>
      </c>
      <c r="L53" s="349">
        <v>10344</v>
      </c>
      <c r="M53" s="350">
        <v>9712</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xs92jXfl1gZ/9Qh9xHDMxgcHOoV8lsEBkkOXY/pz2b30gVEzK59DR90gwYIUJNlS8EOO2EjrBALbO6uzMTB1Zw==" saltValue="jyW383Zy9UN5X33pdo1D6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59" sqref="H59"/>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531</v>
      </c>
      <c r="G54" s="117" t="s">
        <v>532</v>
      </c>
      <c r="H54" s="118" t="s">
        <v>533</v>
      </c>
    </row>
    <row r="55" spans="2:8" ht="52.5" customHeight="1" x14ac:dyDescent="0.2">
      <c r="B55" s="119"/>
      <c r="C55" s="1196" t="s">
        <v>46</v>
      </c>
      <c r="D55" s="1196"/>
      <c r="E55" s="1197"/>
      <c r="F55" s="120">
        <v>2648</v>
      </c>
      <c r="G55" s="120">
        <v>2648</v>
      </c>
      <c r="H55" s="121">
        <v>2648</v>
      </c>
    </row>
    <row r="56" spans="2:8" ht="52.5" customHeight="1" x14ac:dyDescent="0.2">
      <c r="B56" s="122"/>
      <c r="C56" s="1198" t="s">
        <v>47</v>
      </c>
      <c r="D56" s="1198"/>
      <c r="E56" s="1199"/>
      <c r="F56" s="123">
        <v>1435</v>
      </c>
      <c r="G56" s="123">
        <v>970</v>
      </c>
      <c r="H56" s="124">
        <v>1103</v>
      </c>
    </row>
    <row r="57" spans="2:8" ht="53.25" customHeight="1" x14ac:dyDescent="0.2">
      <c r="B57" s="122"/>
      <c r="C57" s="1200" t="s">
        <v>48</v>
      </c>
      <c r="D57" s="1200"/>
      <c r="E57" s="1201"/>
      <c r="F57" s="125">
        <v>4661</v>
      </c>
      <c r="G57" s="125">
        <v>4785</v>
      </c>
      <c r="H57" s="126">
        <v>4934</v>
      </c>
    </row>
    <row r="58" spans="2:8" ht="45.75" customHeight="1" x14ac:dyDescent="0.2">
      <c r="B58" s="127"/>
      <c r="C58" s="1188" t="s">
        <v>563</v>
      </c>
      <c r="D58" s="1189"/>
      <c r="E58" s="1190"/>
      <c r="F58" s="128">
        <v>1986</v>
      </c>
      <c r="G58" s="128">
        <v>1986</v>
      </c>
      <c r="H58" s="129">
        <v>1941</v>
      </c>
    </row>
    <row r="59" spans="2:8" ht="45.75" customHeight="1" x14ac:dyDescent="0.2">
      <c r="B59" s="127"/>
      <c r="C59" s="1188" t="s">
        <v>564</v>
      </c>
      <c r="D59" s="1189"/>
      <c r="E59" s="1190"/>
      <c r="F59" s="128">
        <v>661</v>
      </c>
      <c r="G59" s="128">
        <v>502</v>
      </c>
      <c r="H59" s="129">
        <v>604</v>
      </c>
    </row>
    <row r="60" spans="2:8" ht="45.75" customHeight="1" x14ac:dyDescent="0.2">
      <c r="B60" s="127"/>
      <c r="C60" s="1188" t="s">
        <v>565</v>
      </c>
      <c r="D60" s="1189"/>
      <c r="E60" s="1190"/>
      <c r="F60" s="128">
        <v>491</v>
      </c>
      <c r="G60" s="128">
        <v>491</v>
      </c>
      <c r="H60" s="129">
        <v>491</v>
      </c>
    </row>
    <row r="61" spans="2:8" ht="45.75" customHeight="1" x14ac:dyDescent="0.2">
      <c r="B61" s="127"/>
      <c r="C61" s="1188" t="s">
        <v>566</v>
      </c>
      <c r="D61" s="1189"/>
      <c r="E61" s="1190"/>
      <c r="F61" s="128">
        <v>459</v>
      </c>
      <c r="G61" s="128">
        <v>459</v>
      </c>
      <c r="H61" s="129">
        <v>459</v>
      </c>
    </row>
    <row r="62" spans="2:8" ht="45.75" customHeight="1" thickBot="1" x14ac:dyDescent="0.25">
      <c r="B62" s="130"/>
      <c r="C62" s="1191" t="s">
        <v>567</v>
      </c>
      <c r="D62" s="1192"/>
      <c r="E62" s="1193"/>
      <c r="F62" s="131">
        <v>237</v>
      </c>
      <c r="G62" s="131">
        <v>384</v>
      </c>
      <c r="H62" s="132">
        <v>360</v>
      </c>
    </row>
    <row r="63" spans="2:8" ht="52.5" customHeight="1" thickBot="1" x14ac:dyDescent="0.25">
      <c r="B63" s="133"/>
      <c r="C63" s="1194" t="s">
        <v>49</v>
      </c>
      <c r="D63" s="1194"/>
      <c r="E63" s="1195"/>
      <c r="F63" s="134">
        <v>8745</v>
      </c>
      <c r="G63" s="134">
        <v>8403</v>
      </c>
      <c r="H63" s="135">
        <v>8685</v>
      </c>
    </row>
    <row r="64" spans="2:8" ht="13.2" x14ac:dyDescent="0.2"/>
  </sheetData>
  <sheetProtection algorithmName="SHA-512" hashValue="fU6k8kihJUa4J87NpoLrCCzRGKv2qg79lgLop1KzSePDpI7HWt0YyUQr06JREvP29kQ/daDTEz07cNwXm7uo9g==" saltValue="5Zg2OSEf12q0jadG4IzS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528</v>
      </c>
      <c r="G2" s="149"/>
      <c r="H2" s="150"/>
    </row>
    <row r="3" spans="1:8" x14ac:dyDescent="0.2">
      <c r="A3" s="146" t="s">
        <v>521</v>
      </c>
      <c r="B3" s="151"/>
      <c r="C3" s="152"/>
      <c r="D3" s="153">
        <v>60355</v>
      </c>
      <c r="E3" s="154"/>
      <c r="F3" s="155">
        <v>45588</v>
      </c>
      <c r="G3" s="156"/>
      <c r="H3" s="157"/>
    </row>
    <row r="4" spans="1:8" x14ac:dyDescent="0.2">
      <c r="A4" s="158"/>
      <c r="B4" s="159"/>
      <c r="C4" s="160"/>
      <c r="D4" s="161">
        <v>45192</v>
      </c>
      <c r="E4" s="162"/>
      <c r="F4" s="163">
        <v>24150</v>
      </c>
      <c r="G4" s="164"/>
      <c r="H4" s="165"/>
    </row>
    <row r="5" spans="1:8" x14ac:dyDescent="0.2">
      <c r="A5" s="146" t="s">
        <v>523</v>
      </c>
      <c r="B5" s="151"/>
      <c r="C5" s="152"/>
      <c r="D5" s="153">
        <v>68042</v>
      </c>
      <c r="E5" s="154"/>
      <c r="F5" s="155">
        <v>45483</v>
      </c>
      <c r="G5" s="156"/>
      <c r="H5" s="157"/>
    </row>
    <row r="6" spans="1:8" x14ac:dyDescent="0.2">
      <c r="A6" s="158"/>
      <c r="B6" s="159"/>
      <c r="C6" s="160"/>
      <c r="D6" s="161">
        <v>49398</v>
      </c>
      <c r="E6" s="162"/>
      <c r="F6" s="163">
        <v>24241</v>
      </c>
      <c r="G6" s="164"/>
      <c r="H6" s="165"/>
    </row>
    <row r="7" spans="1:8" x14ac:dyDescent="0.2">
      <c r="A7" s="146" t="s">
        <v>524</v>
      </c>
      <c r="B7" s="151"/>
      <c r="C7" s="152"/>
      <c r="D7" s="153">
        <v>55299</v>
      </c>
      <c r="E7" s="154"/>
      <c r="F7" s="155">
        <v>45945</v>
      </c>
      <c r="G7" s="156"/>
      <c r="H7" s="157"/>
    </row>
    <row r="8" spans="1:8" x14ac:dyDescent="0.2">
      <c r="A8" s="158"/>
      <c r="B8" s="159"/>
      <c r="C8" s="160"/>
      <c r="D8" s="161">
        <v>28388</v>
      </c>
      <c r="E8" s="162"/>
      <c r="F8" s="163">
        <v>25180</v>
      </c>
      <c r="G8" s="164"/>
      <c r="H8" s="165"/>
    </row>
    <row r="9" spans="1:8" x14ac:dyDescent="0.2">
      <c r="A9" s="146" t="s">
        <v>525</v>
      </c>
      <c r="B9" s="151"/>
      <c r="C9" s="152"/>
      <c r="D9" s="153">
        <v>35503</v>
      </c>
      <c r="E9" s="154"/>
      <c r="F9" s="155">
        <v>44475</v>
      </c>
      <c r="G9" s="156"/>
      <c r="H9" s="157"/>
    </row>
    <row r="10" spans="1:8" x14ac:dyDescent="0.2">
      <c r="A10" s="158"/>
      <c r="B10" s="159"/>
      <c r="C10" s="160"/>
      <c r="D10" s="161">
        <v>17740</v>
      </c>
      <c r="E10" s="162"/>
      <c r="F10" s="163">
        <v>24780</v>
      </c>
      <c r="G10" s="164"/>
      <c r="H10" s="165"/>
    </row>
    <row r="11" spans="1:8" x14ac:dyDescent="0.2">
      <c r="A11" s="146" t="s">
        <v>526</v>
      </c>
      <c r="B11" s="151"/>
      <c r="C11" s="152"/>
      <c r="D11" s="153">
        <v>41361</v>
      </c>
      <c r="E11" s="154"/>
      <c r="F11" s="155">
        <v>45982</v>
      </c>
      <c r="G11" s="156"/>
      <c r="H11" s="157"/>
    </row>
    <row r="12" spans="1:8" x14ac:dyDescent="0.2">
      <c r="A12" s="158"/>
      <c r="B12" s="159"/>
      <c r="C12" s="166"/>
      <c r="D12" s="161">
        <v>30114</v>
      </c>
      <c r="E12" s="162"/>
      <c r="F12" s="163">
        <v>25583</v>
      </c>
      <c r="G12" s="164"/>
      <c r="H12" s="165"/>
    </row>
    <row r="13" spans="1:8" x14ac:dyDescent="0.2">
      <c r="A13" s="146"/>
      <c r="B13" s="151"/>
      <c r="C13" s="152"/>
      <c r="D13" s="153">
        <v>52112</v>
      </c>
      <c r="E13" s="154"/>
      <c r="F13" s="155">
        <v>45495</v>
      </c>
      <c r="G13" s="167"/>
      <c r="H13" s="157"/>
    </row>
    <row r="14" spans="1:8" x14ac:dyDescent="0.2">
      <c r="A14" s="158"/>
      <c r="B14" s="159"/>
      <c r="C14" s="160"/>
      <c r="D14" s="161">
        <v>34166</v>
      </c>
      <c r="E14" s="162"/>
      <c r="F14" s="163">
        <v>24787</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2.09</v>
      </c>
      <c r="C19" s="168">
        <f>ROUND(VALUE(SUBSTITUTE(実質収支比率等に係る経年分析!G$48,"▲","-")),2)</f>
        <v>3.48</v>
      </c>
      <c r="D19" s="168">
        <f>ROUND(VALUE(SUBSTITUTE(実質収支比率等に係る経年分析!H$48,"▲","-")),2)</f>
        <v>7.04</v>
      </c>
      <c r="E19" s="168">
        <f>ROUND(VALUE(SUBSTITUTE(実質収支比率等に係る経年分析!I$48,"▲","-")),2)</f>
        <v>7.58</v>
      </c>
      <c r="F19" s="168">
        <f>ROUND(VALUE(SUBSTITUTE(実質収支比率等に係る経年分析!J$48,"▲","-")),2)</f>
        <v>4.5</v>
      </c>
    </row>
    <row r="20" spans="1:11" x14ac:dyDescent="0.2">
      <c r="A20" s="168" t="s">
        <v>53</v>
      </c>
      <c r="B20" s="168">
        <f>ROUND(VALUE(SUBSTITUTE(実質収支比率等に係る経年分析!F$47,"▲","-")),2)</f>
        <v>10.81</v>
      </c>
      <c r="C20" s="168">
        <f>ROUND(VALUE(SUBSTITUTE(実質収支比率等に係る経年分析!G$47,"▲","-")),2)</f>
        <v>10.55</v>
      </c>
      <c r="D20" s="168">
        <f>ROUND(VALUE(SUBSTITUTE(実質収支比率等に係る経年分析!H$47,"▲","-")),2)</f>
        <v>10.16</v>
      </c>
      <c r="E20" s="168">
        <f>ROUND(VALUE(SUBSTITUTE(実質収支比率等に係る経年分析!I$47,"▲","-")),2)</f>
        <v>10.45</v>
      </c>
      <c r="F20" s="168">
        <f>ROUND(VALUE(SUBSTITUTE(実質収支比率等に係る経年分析!J$47,"▲","-")),2)</f>
        <v>10.33</v>
      </c>
    </row>
    <row r="21" spans="1:11" x14ac:dyDescent="0.2">
      <c r="A21" s="168" t="s">
        <v>54</v>
      </c>
      <c r="B21" s="168">
        <f>IF(ISNUMBER(VALUE(SUBSTITUTE(実質収支比率等に係る経年分析!F$49,"▲","-"))),ROUND(VALUE(SUBSTITUTE(実質収支比率等に係る経年分析!F$49,"▲","-")),2),NA())</f>
        <v>-3.9</v>
      </c>
      <c r="C21" s="168">
        <f>IF(ISNUMBER(VALUE(SUBSTITUTE(実質収支比率等に係る経年分析!G$49,"▲","-"))),ROUND(VALUE(SUBSTITUTE(実質収支比率等に係る経年分析!G$49,"▲","-")),2),NA())</f>
        <v>1.44</v>
      </c>
      <c r="D21" s="168">
        <f>IF(ISNUMBER(VALUE(SUBSTITUTE(実質収支比率等に係る経年分析!H$49,"▲","-"))),ROUND(VALUE(SUBSTITUTE(実質収支比率等に係る経年分析!H$49,"▲","-")),2),NA())</f>
        <v>3.69</v>
      </c>
      <c r="E21" s="168">
        <f>IF(ISNUMBER(VALUE(SUBSTITUTE(実質収支比率等に係る経年分析!I$49,"▲","-"))),ROUND(VALUE(SUBSTITUTE(実質収支比率等に係る経年分析!I$49,"▲","-")),2),NA())</f>
        <v>0.34</v>
      </c>
      <c r="F21" s="168">
        <f>IF(ISNUMBER(VALUE(SUBSTITUTE(実質収支比率等に係る経年分析!J$49,"▲","-"))),ROUND(VALUE(SUBSTITUTE(実質収支比率等に係る経年分析!J$49,"▲","-")),2),NA())</f>
        <v>-3</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0.01</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0.01</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銅山観光事業特別会計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0.04</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温泉事業特別会計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0.02</v>
      </c>
    </row>
    <row r="31" spans="1:11" x14ac:dyDescent="0.2">
      <c r="A31" s="169" t="str">
        <f>IF(連結実質赤字比率に係る赤字・黒字の構成分析!C$39="",NA(),連結実質赤字比率に係る赤字・黒字の構成分析!C$39)</f>
        <v>診療所事業特別会計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0.02</v>
      </c>
    </row>
    <row r="32" spans="1:11" x14ac:dyDescent="0.2">
      <c r="A32" s="169" t="str">
        <f>IF(連結実質赤字比率に係る赤字・黒字の構成分析!C$38="",NA(),連結実質赤字比率に係る赤字・黒字の構成分析!C$38)</f>
        <v>介護保険事業特別会計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0.42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1.04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1.46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0.53</v>
      </c>
    </row>
    <row r="33" spans="1:16" x14ac:dyDescent="0.2">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0.16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0.34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0.74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1.05</v>
      </c>
    </row>
    <row r="34" spans="1:16" x14ac:dyDescent="0.2">
      <c r="A34" s="169" t="str">
        <f>IF(連結実質赤字比率に係る赤字・黒字の構成分析!C$36="",NA(),連結実質赤字比率に係る赤字・黒字の構成分析!C$36)</f>
        <v>国民健康保険事業特別会計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0.44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0.51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0.87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1.36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2.0699999999999998</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2.0699999999999998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3.45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7.01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7.55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4.47</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10.14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8.77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8.2899999999999991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8.61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8.58</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5198</v>
      </c>
      <c r="E42" s="170"/>
      <c r="F42" s="170"/>
      <c r="G42" s="170">
        <f>'実質公債費比率（分子）の構造'!L$52</f>
        <v>5322</v>
      </c>
      <c r="H42" s="170"/>
      <c r="I42" s="170"/>
      <c r="J42" s="170">
        <f>'実質公債費比率（分子）の構造'!M$52</f>
        <v>5494</v>
      </c>
      <c r="K42" s="170"/>
      <c r="L42" s="170"/>
      <c r="M42" s="170">
        <f>'実質公債費比率（分子）の構造'!N$52</f>
        <v>5492</v>
      </c>
      <c r="N42" s="170"/>
      <c r="O42" s="170"/>
      <c r="P42" s="170">
        <f>'実質公債費比率（分子）の構造'!O$52</f>
        <v>5500</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14</v>
      </c>
      <c r="C44" s="170"/>
      <c r="D44" s="170"/>
      <c r="E44" s="170">
        <f>'実質公債費比率（分子）の構造'!L$50</f>
        <v>14</v>
      </c>
      <c r="F44" s="170"/>
      <c r="G44" s="170"/>
      <c r="H44" s="170">
        <f>'実質公債費比率（分子）の構造'!M$50</f>
        <v>13</v>
      </c>
      <c r="I44" s="170"/>
      <c r="J44" s="170"/>
      <c r="K44" s="170">
        <f>'実質公債費比率（分子）の構造'!N$50</f>
        <v>13</v>
      </c>
      <c r="L44" s="170"/>
      <c r="M44" s="170"/>
      <c r="N44" s="170">
        <f>'実質公債費比率（分子）の構造'!O$50</f>
        <v>13</v>
      </c>
      <c r="O44" s="170"/>
      <c r="P44" s="170"/>
    </row>
    <row r="45" spans="1:16" x14ac:dyDescent="0.2">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64</v>
      </c>
      <c r="B46" s="170">
        <f>'実質公債費比率（分子）の構造'!K$48</f>
        <v>987</v>
      </c>
      <c r="C46" s="170"/>
      <c r="D46" s="170"/>
      <c r="E46" s="170">
        <f>'実質公債費比率（分子）の構造'!L$48</f>
        <v>1088</v>
      </c>
      <c r="F46" s="170"/>
      <c r="G46" s="170"/>
      <c r="H46" s="170">
        <f>'実質公債費比率（分子）の構造'!M$48</f>
        <v>1062</v>
      </c>
      <c r="I46" s="170"/>
      <c r="J46" s="170"/>
      <c r="K46" s="170">
        <f>'実質公債費比率（分子）の構造'!N$48</f>
        <v>866</v>
      </c>
      <c r="L46" s="170"/>
      <c r="M46" s="170"/>
      <c r="N46" s="170">
        <f>'実質公債費比率（分子）の構造'!O$48</f>
        <v>1057</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5660</v>
      </c>
      <c r="C49" s="170"/>
      <c r="D49" s="170"/>
      <c r="E49" s="170">
        <f>'実質公債費比率（分子）の構造'!L$45</f>
        <v>5912</v>
      </c>
      <c r="F49" s="170"/>
      <c r="G49" s="170"/>
      <c r="H49" s="170">
        <f>'実質公債費比率（分子）の構造'!M$45</f>
        <v>6291</v>
      </c>
      <c r="I49" s="170"/>
      <c r="J49" s="170"/>
      <c r="K49" s="170">
        <f>'実質公債費比率（分子）の構造'!N$45</f>
        <v>6079</v>
      </c>
      <c r="L49" s="170"/>
      <c r="M49" s="170"/>
      <c r="N49" s="170">
        <f>'実質公債費比率（分子）の構造'!O$45</f>
        <v>5986</v>
      </c>
      <c r="O49" s="170"/>
      <c r="P49" s="170"/>
    </row>
    <row r="50" spans="1:16" x14ac:dyDescent="0.2">
      <c r="A50" s="170" t="s">
        <v>67</v>
      </c>
      <c r="B50" s="170" t="e">
        <f>NA()</f>
        <v>#N/A</v>
      </c>
      <c r="C50" s="170">
        <f>IF(ISNUMBER('実質公債費比率（分子）の構造'!K$53),'実質公債費比率（分子）の構造'!K$53,NA())</f>
        <v>1463</v>
      </c>
      <c r="D50" s="170" t="e">
        <f>NA()</f>
        <v>#N/A</v>
      </c>
      <c r="E50" s="170" t="e">
        <f>NA()</f>
        <v>#N/A</v>
      </c>
      <c r="F50" s="170">
        <f>IF(ISNUMBER('実質公債費比率（分子）の構造'!L$53),'実質公債費比率（分子）の構造'!L$53,NA())</f>
        <v>1692</v>
      </c>
      <c r="G50" s="170" t="e">
        <f>NA()</f>
        <v>#N/A</v>
      </c>
      <c r="H50" s="170" t="e">
        <f>NA()</f>
        <v>#N/A</v>
      </c>
      <c r="I50" s="170">
        <f>IF(ISNUMBER('実質公債費比率（分子）の構造'!M$53),'実質公債費比率（分子）の構造'!M$53,NA())</f>
        <v>1872</v>
      </c>
      <c r="J50" s="170" t="e">
        <f>NA()</f>
        <v>#N/A</v>
      </c>
      <c r="K50" s="170" t="e">
        <f>NA()</f>
        <v>#N/A</v>
      </c>
      <c r="L50" s="170">
        <f>IF(ISNUMBER('実質公債費比率（分子）の構造'!N$53),'実質公債費比率（分子）の構造'!N$53,NA())</f>
        <v>1466</v>
      </c>
      <c r="M50" s="170" t="e">
        <f>NA()</f>
        <v>#N/A</v>
      </c>
      <c r="N50" s="170" t="e">
        <f>NA()</f>
        <v>#N/A</v>
      </c>
      <c r="O50" s="170">
        <f>IF(ISNUMBER('実質公債費比率（分子）の構造'!O$53),'実質公債費比率（分子）の構造'!O$53,NA())</f>
        <v>1556</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53911</v>
      </c>
      <c r="E56" s="169"/>
      <c r="F56" s="169"/>
      <c r="G56" s="169">
        <f>'将来負担比率（分子）の構造'!J$52</f>
        <v>52459</v>
      </c>
      <c r="H56" s="169"/>
      <c r="I56" s="169"/>
      <c r="J56" s="169">
        <f>'将来負担比率（分子）の構造'!K$52</f>
        <v>50432</v>
      </c>
      <c r="K56" s="169"/>
      <c r="L56" s="169"/>
      <c r="M56" s="169">
        <f>'将来負担比率（分子）の構造'!L$52</f>
        <v>47162</v>
      </c>
      <c r="N56" s="169"/>
      <c r="O56" s="169"/>
      <c r="P56" s="169">
        <f>'将来負担比率（分子）の構造'!M$52</f>
        <v>42860</v>
      </c>
    </row>
    <row r="57" spans="1:16" x14ac:dyDescent="0.2">
      <c r="A57" s="169" t="s">
        <v>42</v>
      </c>
      <c r="B57" s="169"/>
      <c r="C57" s="169"/>
      <c r="D57" s="169">
        <f>'将来負担比率（分子）の構造'!I$51</f>
        <v>5330</v>
      </c>
      <c r="E57" s="169"/>
      <c r="F57" s="169"/>
      <c r="G57" s="169">
        <f>'将来負担比率（分子）の構造'!J$51</f>
        <v>4936</v>
      </c>
      <c r="H57" s="169"/>
      <c r="I57" s="169"/>
      <c r="J57" s="169">
        <f>'将来負担比率（分子）の構造'!K$51</f>
        <v>4856</v>
      </c>
      <c r="K57" s="169"/>
      <c r="L57" s="169"/>
      <c r="M57" s="169">
        <f>'将来負担比率（分子）の構造'!L$51</f>
        <v>4753</v>
      </c>
      <c r="N57" s="169"/>
      <c r="O57" s="169"/>
      <c r="P57" s="169">
        <f>'将来負担比率（分子）の構造'!M$51</f>
        <v>4596</v>
      </c>
    </row>
    <row r="58" spans="1:16" x14ac:dyDescent="0.2">
      <c r="A58" s="169" t="s">
        <v>41</v>
      </c>
      <c r="B58" s="169"/>
      <c r="C58" s="169"/>
      <c r="D58" s="169">
        <f>'将来負担比率（分子）の構造'!I$50</f>
        <v>6993</v>
      </c>
      <c r="E58" s="169"/>
      <c r="F58" s="169"/>
      <c r="G58" s="169">
        <f>'将来負担比率（分子）の構造'!J$50</f>
        <v>7136</v>
      </c>
      <c r="H58" s="169"/>
      <c r="I58" s="169"/>
      <c r="J58" s="169">
        <f>'将来負担比率（分子）の構造'!K$50</f>
        <v>8191</v>
      </c>
      <c r="K58" s="169"/>
      <c r="L58" s="169"/>
      <c r="M58" s="169">
        <f>'将来負担比率（分子）の構造'!L$50</f>
        <v>7854</v>
      </c>
      <c r="N58" s="169"/>
      <c r="O58" s="169"/>
      <c r="P58" s="169">
        <f>'将来負担比率（分子）の構造'!M$50</f>
        <v>8252</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22</v>
      </c>
      <c r="C61" s="169"/>
      <c r="D61" s="169"/>
      <c r="E61" s="169">
        <f>'将来負担比率（分子）の構造'!J$46</f>
        <v>21</v>
      </c>
      <c r="F61" s="169"/>
      <c r="G61" s="169"/>
      <c r="H61" s="169">
        <f>'将来負担比率（分子）の構造'!K$46</f>
        <v>26</v>
      </c>
      <c r="I61" s="169"/>
      <c r="J61" s="169"/>
      <c r="K61" s="169">
        <f>'将来負担比率（分子）の構造'!L$46</f>
        <v>19</v>
      </c>
      <c r="L61" s="169"/>
      <c r="M61" s="169"/>
      <c r="N61" s="169">
        <f>'将来負担比率（分子）の構造'!M$46</f>
        <v>18</v>
      </c>
      <c r="O61" s="169"/>
      <c r="P61" s="169"/>
    </row>
    <row r="62" spans="1:16" x14ac:dyDescent="0.2">
      <c r="A62" s="169" t="s">
        <v>35</v>
      </c>
      <c r="B62" s="169">
        <f>'将来負担比率（分子）の構造'!I$45</f>
        <v>8252</v>
      </c>
      <c r="C62" s="169"/>
      <c r="D62" s="169"/>
      <c r="E62" s="169">
        <f>'将来負担比率（分子）の構造'!J$45</f>
        <v>8254</v>
      </c>
      <c r="F62" s="169"/>
      <c r="G62" s="169"/>
      <c r="H62" s="169">
        <f>'将来負担比率（分子）の構造'!K$45</f>
        <v>8184</v>
      </c>
      <c r="I62" s="169"/>
      <c r="J62" s="169"/>
      <c r="K62" s="169">
        <f>'将来負担比率（分子）の構造'!L$45</f>
        <v>8183</v>
      </c>
      <c r="L62" s="169"/>
      <c r="M62" s="169"/>
      <c r="N62" s="169">
        <f>'将来負担比率（分子）の構造'!M$45</f>
        <v>8094</v>
      </c>
      <c r="O62" s="169"/>
      <c r="P62" s="169"/>
    </row>
    <row r="63" spans="1:16" x14ac:dyDescent="0.2">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33</v>
      </c>
      <c r="B64" s="169">
        <f>'将来負担比率（分子）の構造'!I$43</f>
        <v>10547</v>
      </c>
      <c r="C64" s="169"/>
      <c r="D64" s="169"/>
      <c r="E64" s="169">
        <f>'将来負担比率（分子）の構造'!J$43</f>
        <v>10709</v>
      </c>
      <c r="F64" s="169"/>
      <c r="G64" s="169"/>
      <c r="H64" s="169">
        <f>'将来負担比率（分子）の構造'!K$43</f>
        <v>10546</v>
      </c>
      <c r="I64" s="169"/>
      <c r="J64" s="169"/>
      <c r="K64" s="169">
        <f>'将来負担比率（分子）の構造'!L$43</f>
        <v>10074</v>
      </c>
      <c r="L64" s="169"/>
      <c r="M64" s="169"/>
      <c r="N64" s="169">
        <f>'将来負担比率（分子）の構造'!M$43</f>
        <v>9683</v>
      </c>
      <c r="O64" s="169"/>
      <c r="P64" s="169"/>
    </row>
    <row r="65" spans="1:16" x14ac:dyDescent="0.2">
      <c r="A65" s="169" t="s">
        <v>32</v>
      </c>
      <c r="B65" s="169">
        <f>'将来負担比率（分子）の構造'!I$42</f>
        <v>86</v>
      </c>
      <c r="C65" s="169"/>
      <c r="D65" s="169"/>
      <c r="E65" s="169">
        <f>'将来負担比率（分子）の構造'!J$42</f>
        <v>74</v>
      </c>
      <c r="F65" s="169"/>
      <c r="G65" s="169"/>
      <c r="H65" s="169">
        <f>'将来負担比率（分子）の構造'!K$42</f>
        <v>60</v>
      </c>
      <c r="I65" s="169"/>
      <c r="J65" s="169"/>
      <c r="K65" s="169">
        <f>'将来負担比率（分子）の構造'!L$42</f>
        <v>47</v>
      </c>
      <c r="L65" s="169"/>
      <c r="M65" s="169"/>
      <c r="N65" s="169">
        <f>'将来負担比率（分子）の構造'!M$42</f>
        <v>34</v>
      </c>
      <c r="O65" s="169"/>
      <c r="P65" s="169"/>
    </row>
    <row r="66" spans="1:16" x14ac:dyDescent="0.2">
      <c r="A66" s="169" t="s">
        <v>31</v>
      </c>
      <c r="B66" s="169">
        <f>'将来負担比率（分子）の構造'!I$41</f>
        <v>60437</v>
      </c>
      <c r="C66" s="169"/>
      <c r="D66" s="169"/>
      <c r="E66" s="169">
        <f>'将来負担比率（分子）の構造'!J$41</f>
        <v>58890</v>
      </c>
      <c r="F66" s="169"/>
      <c r="G66" s="169"/>
      <c r="H66" s="169">
        <f>'将来負担比率（分子）の構造'!K$41</f>
        <v>56506</v>
      </c>
      <c r="I66" s="169"/>
      <c r="J66" s="169"/>
      <c r="K66" s="169">
        <f>'将来負担比率（分子）の構造'!L$41</f>
        <v>51790</v>
      </c>
      <c r="L66" s="169"/>
      <c r="M66" s="169"/>
      <c r="N66" s="169">
        <f>'将来負担比率（分子）の構造'!M$41</f>
        <v>47592</v>
      </c>
      <c r="O66" s="169"/>
      <c r="P66" s="169"/>
    </row>
    <row r="67" spans="1:16" x14ac:dyDescent="0.2">
      <c r="A67" s="169" t="s">
        <v>71</v>
      </c>
      <c r="B67" s="169" t="e">
        <f>NA()</f>
        <v>#N/A</v>
      </c>
      <c r="C67" s="169">
        <f>IF(ISNUMBER('将来負担比率（分子）の構造'!I$53), IF('将来負担比率（分子）の構造'!I$53 &lt; 0, 0, '将来負担比率（分子）の構造'!I$53), NA())</f>
        <v>13111</v>
      </c>
      <c r="D67" s="169" t="e">
        <f>NA()</f>
        <v>#N/A</v>
      </c>
      <c r="E67" s="169" t="e">
        <f>NA()</f>
        <v>#N/A</v>
      </c>
      <c r="F67" s="169">
        <f>IF(ISNUMBER('将来負担比率（分子）の構造'!J$53), IF('将来負担比率（分子）の構造'!J$53 &lt; 0, 0, '将来負担比率（分子）の構造'!J$53), NA())</f>
        <v>13417</v>
      </c>
      <c r="G67" s="169" t="e">
        <f>NA()</f>
        <v>#N/A</v>
      </c>
      <c r="H67" s="169" t="e">
        <f>NA()</f>
        <v>#N/A</v>
      </c>
      <c r="I67" s="169">
        <f>IF(ISNUMBER('将来負担比率（分子）の構造'!K$53), IF('将来負担比率（分子）の構造'!K$53 &lt; 0, 0, '将来負担比率（分子）の構造'!K$53), NA())</f>
        <v>11843</v>
      </c>
      <c r="J67" s="169" t="e">
        <f>NA()</f>
        <v>#N/A</v>
      </c>
      <c r="K67" s="169" t="e">
        <f>NA()</f>
        <v>#N/A</v>
      </c>
      <c r="L67" s="169">
        <f>IF(ISNUMBER('将来負担比率（分子）の構造'!L$53), IF('将来負担比率（分子）の構造'!L$53 &lt; 0, 0, '将来負担比率（分子）の構造'!L$53), NA())</f>
        <v>10344</v>
      </c>
      <c r="M67" s="169" t="e">
        <f>NA()</f>
        <v>#N/A</v>
      </c>
      <c r="N67" s="169" t="e">
        <f>NA()</f>
        <v>#N/A</v>
      </c>
      <c r="O67" s="169">
        <f>IF(ISNUMBER('将来負担比率（分子）の構造'!M$53), IF('将来負担比率（分子）の構造'!M$53 &lt; 0, 0, '将来負担比率（分子）の構造'!M$53), NA())</f>
        <v>9712</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2648</v>
      </c>
      <c r="C72" s="173">
        <f>基金残高に係る経年分析!G55</f>
        <v>2648</v>
      </c>
      <c r="D72" s="173">
        <f>基金残高に係る経年分析!H55</f>
        <v>2648</v>
      </c>
    </row>
    <row r="73" spans="1:16" x14ac:dyDescent="0.2">
      <c r="A73" s="172" t="s">
        <v>74</v>
      </c>
      <c r="B73" s="173">
        <f>基金残高に係る経年分析!F56</f>
        <v>1435</v>
      </c>
      <c r="C73" s="173">
        <f>基金残高に係る経年分析!G56</f>
        <v>970</v>
      </c>
      <c r="D73" s="173">
        <f>基金残高に係る経年分析!H56</f>
        <v>1103</v>
      </c>
    </row>
    <row r="74" spans="1:16" x14ac:dyDescent="0.2">
      <c r="A74" s="172" t="s">
        <v>75</v>
      </c>
      <c r="B74" s="173">
        <f>基金残高に係る経年分析!F57</f>
        <v>4661</v>
      </c>
      <c r="C74" s="173">
        <f>基金残高に係る経年分析!G57</f>
        <v>4785</v>
      </c>
      <c r="D74" s="173">
        <f>基金残高に係る経年分析!H57</f>
        <v>4934</v>
      </c>
    </row>
  </sheetData>
  <sheetProtection algorithmName="SHA-512" hashValue="CbOxgJPKSrHBT7MnpVtoj7xOYeVjbk2zKXZ0HbBUznZzEDMBRG4vAbrM9iO+wXiV4d5rgux218ypHr5tpiVBYw==" saltValue="xRaDl6Gc92CFcUs1a2RJ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鈴木泰裕</cp:lastModifiedBy>
  <cp:lastPrinted>2025-03-25T08:06:09Z</cp:lastPrinted>
  <dcterms:created xsi:type="dcterms:W3CDTF">2025-02-19T01:14:24Z</dcterms:created>
  <dcterms:modified xsi:type="dcterms:W3CDTF">2025-03-25T08:06:12Z</dcterms:modified>
  <cp:category/>
</cp:coreProperties>
</file>