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filesv01\10060000\10060300\02 決算関係\02-2 財政状況資料集\R6\02_提出\02_20260318修正\"/>
    </mc:Choice>
  </mc:AlternateContent>
  <xr:revisionPtr revIDLastSave="0" documentId="13_ncr:1_{B18C7276-7FFD-495A-89FB-24243E20C947}" xr6:coauthVersionLast="47" xr6:coauthVersionMax="47" xr10:uidLastSave="{00000000-0000-0000-0000-000000000000}"/>
  <bookViews>
    <workbookView xWindow="30612" yWindow="28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E37" i="10"/>
  <c r="AM37" i="10"/>
  <c r="U37" i="10"/>
  <c r="C37" i="10"/>
  <c r="BE36" i="10"/>
  <c r="AM36" i="10"/>
  <c r="CO34" i="10"/>
  <c r="CO35" i="10" s="1"/>
  <c r="CO36" i="10" s="1"/>
  <c r="CO37" i="10" s="1"/>
  <c r="CO38" i="10" s="1"/>
  <c r="BW34" i="10"/>
  <c r="BW35" i="10" s="1"/>
  <c r="BW36" i="10" s="1"/>
  <c r="BW37"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c r="AM35" i="10" s="1"/>
  <c r="U34" i="10"/>
  <c r="U35" i="10" s="1"/>
  <c r="U36" i="10" s="1"/>
  <c r="BE34" i="10" l="1"/>
  <c r="BE35" i="10" s="1"/>
</calcChain>
</file>

<file path=xl/sharedStrings.xml><?xml version="1.0" encoding="utf-8"?>
<sst xmlns="http://schemas.openxmlformats.org/spreadsheetml/2006/main" count="1044" uniqueCount="565">
  <si>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</si>
  <si>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</si>
  <si>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</si>
  <si>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</si>
  <si>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</si>
  <si>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</si>
  <si>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</si>
  <si>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</si>
  <si>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</si>
  <si>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</si>
  <si>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</si>
  <si>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</si>
  <si>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</si>
  <si>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</si>
  <si>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</si>
  <si>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</si>
  <si>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</si>
  <si>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</si>
  <si>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</si>
  <si>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</si>
  <si>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</si>
  <si>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</si>
  <si>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</si>
  <si>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</si>
  <si>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</si>
  <si>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</si>
  <si>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</si>
  <si>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</si>
  <si>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</si>
  <si>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</si>
  <si>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</si>
  <si>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</si>
  <si>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</si>
  <si>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</si>
  <si>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</si>
  <si>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</si>
  <si>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</si>
  <si>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</si>
  <si>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</si>
  <si>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</si>
  <si>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</si>
  <si>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</si>
  <si>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</si>
  <si>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</si>
  <si>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</si>
  <si>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</si>
  <si>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</si>
  <si>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</si>
  <si>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</si>
  <si>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</si>
  <si>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</si>
  <si>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</si>
  <si>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</si>
  <si>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</si>
  <si>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</si>
  <si>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</si>
  <si>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</si>
  <si>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</si>
  <si>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</si>
  <si>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</si>
  <si>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</si>
  <si>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</si>
  <si>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</si>
  <si>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</si>
  <si>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</si>
  <si>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</si>
  <si>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</si>
  <si>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</si>
  <si>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</si>
  <si>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</si>
  <si>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</si>
  <si>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</si>
  <si>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</si>
  <si>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</si>
  <si>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</si>
  <si>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</si>
  <si>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</si>
  <si>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</si>
  <si>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</si>
  <si>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</si>
  <si>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</si>
  <si>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</si>
  <si>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</si>
  <si>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</si>
  <si>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</si>
  <si>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</si>
  <si>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</si>
  <si>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</si>
  <si>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</si>
  <si>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</si>
  <si>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</si>
  <si>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</si>
  <si>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</si>
  <si>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</si>
  <si>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</si>
  <si>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</si>
  <si>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</si>
  <si>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</si>
  <si>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</si>
  <si>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</si>
  <si>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</si>
  <si>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</si>
  <si>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</si>
  <si>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</si>
  <si>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</si>
  <si>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</si>
  <si>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</si>
  <si>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</si>
  <si>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</si>
  <si>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</si>
  <si>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</si>
  <si>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</si>
  <si>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</si>
  <si>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</si>
  <si>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</si>
  <si>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</si>
  <si>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</si>
  <si>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</si>
  <si>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</si>
  <si>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</si>
  <si>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</si>
  <si>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</si>
  <si>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</si>
  <si>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</si>
  <si>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</si>
  <si>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</si>
  <si>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</si>
  <si>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</si>
  <si>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</si>
  <si>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</si>
  <si>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</si>
  <si>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</si>
  <si>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</si>
  <si>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</si>
  <si>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</si>
  <si>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</si>
  <si>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</si>
  <si>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</si>
  <si>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</si>
  <si>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</si>
  <si>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</si>
  <si>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</si>
  <si>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</si>
  <si>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</si>
  <si>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</si>
  <si>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</si>
  <si>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</si>
  <si>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</si>
  <si>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</si>
  <si>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</si>
  <si>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</si>
  <si>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</si>
  <si>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</si>
  <si>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</si>
  <si>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</si>
  <si>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</si>
  <si>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</si>
  <si>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</si>
  <si>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</si>
  <si>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</si>
  <si>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</si>
  <si>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</si>
  <si>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</si>
  <si>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</si>
  <si>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</si>
  <si>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</si>
  <si>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</si>
  <si>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</si>
  <si>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</si>
  <si>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</si>
  <si>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</si>
  <si>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</si>
  <si>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</si>
  <si>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</si>
  <si>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</si>
  <si>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</si>
  <si>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</si>
  <si>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</si>
  <si>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</si>
  <si>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</si>
  <si>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</si>
  <si>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</si>
  <si>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</si>
  <si>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</si>
  <si>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</si>
  <si>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</si>
  <si>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</si>
  <si>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</si>
  <si>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</si>
  <si>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</si>
  <si>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</si>
  <si>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</si>
  <si>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</si>
  <si>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</si>
  <si>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</si>
  <si>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</si>
  <si>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</si>
  <si>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</si>
  <si>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</si>
  <si>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</si>
  <si>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</si>
  <si>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</si>
  <si>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</si>
  <si>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栃木県日光市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</si>
  <si>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</si>
  <si>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</si>
  <si>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</si>
  <si>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</si>
  <si>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</si>
  <si>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</si>
  <si>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</si>
  <si>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</si>
  <si>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</si>
  <si>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</si>
  <si>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</si>
  <si>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</si>
  <si>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</si>
  <si>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</si>
  <si>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</si>
  <si>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</si>
  <si>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</si>
  <si>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</si>
  <si>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</si>
  <si>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</si>
  <si>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</si>
  <si>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</si>
  <si>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</si>
  <si>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</si>
  <si>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</si>
  <si>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</si>
  <si>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</si>
  <si>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</si>
  <si>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</si>
  <si>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</si>
  <si>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</si>
  <si>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</si>
  <si>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</si>
  <si>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</si>
  <si>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</si>
  <si>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</si>
  <si>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</si>
  <si>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</si>
  <si>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</si>
  <si>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</si>
  <si>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</si>
  <si>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</si>
  <si>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</si>
  <si>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</si>
  <si>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</si>
  <si>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</si>
  <si>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</si>
  <si>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</si>
  <si>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</si>
  <si>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</si>
  <si>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</si>
  <si>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</si>
  <si>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</si>
  <si>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</si>
  <si>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</si>
  <si>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</si>
  <si>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</si>
  <si>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</si>
  <si>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</si>
  <si>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</si>
  <si>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</si>
  <si>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</si>
  <si>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</si>
  <si>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</si>
  <si>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</si>
  <si>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</si>
  <si>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</si>
  <si>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</si>
  <si>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</si>
  <si>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</si>
  <si>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</si>
  <si>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</si>
  <si>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</si>
  <si>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</si>
  <si>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</si>
  <si>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</si>
  <si>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</si>
  <si>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</si>
  <si>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</si>
  <si>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</si>
  <si>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</si>
  <si>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</si>
  <si>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</si>
  <si>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</si>
  <si>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</si>
  <si>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</si>
  <si>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</si>
  <si>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</si>
  <si>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</si>
  <si>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</si>
  <si>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</si>
  <si>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</si>
  <si>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</si>
  <si>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</si>
  <si>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</si>
  <si>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</si>
  <si>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</si>
  <si>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</si>
  <si>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</si>
  <si>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</si>
  <si>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</si>
  <si>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</si>
  <si>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</si>
  <si>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</si>
  <si>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</si>
  <si>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</si>
  <si>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</si>
  <si>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</si>
  <si>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</si>
  <si>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</si>
  <si>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</si>
  <si>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</si>
  <si>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</si>
  <si>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</si>
  <si>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</si>
  <si>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</si>
  <si>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</si>
  <si>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</si>
  <si>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</si>
  <si>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</si>
  <si>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</si>
  <si>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</si>
  <si>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</si>
  <si>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</si>
  <si>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</si>
  <si>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</si>
  <si>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</si>
  <si>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</si>
  <si>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</si>
  <si>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</si>
  <si>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</si>
  <si>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</si>
  <si>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</si>
  <si>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</si>
  <si>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</si>
  <si>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</si>
  <si>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</si>
  <si>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</si>
  <si>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</si>
  <si>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</si>
  <si>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</si>
  <si>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</si>
  <si>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</si>
  <si>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</si>
  <si>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</si>
  <si>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</si>
  <si>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</si>
  <si>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</si>
  <si>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</si>
  <si>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</si>
  <si>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栃木県日光市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</si>
  <si>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</si>
  <si>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</si>
  <si>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</si>
  <si>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</si>
  <si>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</si>
  <si>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</si>
  <si>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</si>
  <si>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</si>
  <si>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</si>
  <si>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</si>
  <si>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</si>
  <si>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</si>
  <si>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</si>
  <si>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</si>
  <si>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</si>
  <si>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</si>
  <si>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</si>
  <si>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</si>
  <si>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</si>
  <si>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</si>
  <si>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</si>
  <si>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</si>
  <si>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</si>
  <si>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</si>
  <si>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</si>
  <si>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</si>
  <si>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</si>
  <si>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</si>
  <si>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</si>
  <si>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</si>
  <si>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</si>
  <si>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</si>
  <si>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</si>
  <si>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</si>
  <si>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</si>
  <si>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</si>
  <si>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</si>
  <si>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</si>
  <si>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</si>
  <si>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</si>
  <si>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</si>
  <si>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温泉事業特別会計</t>
    <phoneticPr fontId="5"/>
  </si>
  <si>
    <t>法非適用企業</t>
    <phoneticPr fontId="5"/>
  </si>
  <si>
    <t>銅山観光事業特別会計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</si>
  <si>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</si>
  <si>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</si>
  <si>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</si>
  <si>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</si>
  <si>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</si>
  <si>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</si>
  <si>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</si>
  <si>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</si>
  <si>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</si>
  <si>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</si>
  <si>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</si>
  <si>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</si>
  <si>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</si>
  <si>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</si>
  <si>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</si>
  <si>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</si>
  <si>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</si>
  <si>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</si>
  <si>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</si>
  <si>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</si>
  <si>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</si>
  <si>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</si>
  <si>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</si>
  <si>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</si>
  <si>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</si>
  <si>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</si>
  <si>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</si>
  <si>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</si>
  <si>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</si>
  <si>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</si>
  <si>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</si>
  <si>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</si>
  <si>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</si>
  <si>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</si>
  <si>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</si>
  <si>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</si>
  <si>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</si>
  <si>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</si>
  <si>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</si>
  <si>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</si>
  <si>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</si>
  <si>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</si>
  <si>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</si>
  <si>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</si>
  <si>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</si>
  <si>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</si>
  <si>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</si>
  <si>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</si>
  <si>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</si>
  <si>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</si>
  <si>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</si>
  <si>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</si>
  <si>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</si>
  <si>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</si>
  <si>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</si>
  <si>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</si>
  <si>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</si>
  <si>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</si>
  <si>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</si>
  <si>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</si>
  <si>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</si>
  <si>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</si>
  <si>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</si>
  <si>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</si>
  <si>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</si>
  <si>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</si>
  <si>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</si>
  <si>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</si>
  <si>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</si>
  <si>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</si>
  <si>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</si>
  <si>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</si>
  <si>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</si>
  <si>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</si>
  <si>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</si>
  <si>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</si>
  <si>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</si>
  <si>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</si>
  <si>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</si>
  <si>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</si>
  <si>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</si>
  <si>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</si>
  <si>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</si>
  <si>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</si>
  <si>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</si>
  <si>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</si>
  <si>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</si>
  <si>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</si>
  <si>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</si>
  <si>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</si>
  <si>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</si>
  <si>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</si>
  <si>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</si>
  <si>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</si>
  <si>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</si>
  <si>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</si>
  <si>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</si>
  <si>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</si>
  <si>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</si>
  <si>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</si>
  <si>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</si>
  <si>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</si>
  <si>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</si>
  <si>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</si>
  <si>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</si>
  <si>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</si>
  <si>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</si>
  <si>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</si>
  <si>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</si>
  <si>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</si>
  <si>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</si>
  <si>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</si>
  <si>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</si>
  <si>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</si>
  <si>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</si>
  <si>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</si>
  <si>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</si>
  <si>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</si>
  <si>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</si>
  <si>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</si>
  <si>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</si>
  <si>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</si>
  <si>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</si>
  <si>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</si>
  <si>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</si>
  <si>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</si>
  <si>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</si>
  <si>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</si>
  <si>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</si>
  <si>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</si>
  <si>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</si>
  <si>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</si>
  <si>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</si>
  <si>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</si>
  <si>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</si>
  <si>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3.00</t>
  </si>
  <si>
    <t>▲ 0.87</t>
  </si>
  <si>
    <t>水道事業会計</t>
  </si>
  <si>
    <t>一般会計</t>
  </si>
  <si>
    <t>下水道事業会計</t>
  </si>
  <si>
    <t>国民健康保険事業特別会計</t>
  </si>
  <si>
    <t>介護保険事業特別会計</t>
  </si>
  <si>
    <t>診療所事業特別会計</t>
  </si>
  <si>
    <t>温泉事業特別会計</t>
  </si>
  <si>
    <t>銅山観光事業特別会計</t>
  </si>
  <si>
    <t>その他会計（赤字）</t>
  </si>
  <si>
    <t>その他会計（黒字）</t>
  </si>
  <si>
    <t>R02</t>
    <phoneticPr fontId="5"/>
  </si>
  <si>
    <t>R03</t>
    <phoneticPr fontId="5"/>
  </si>
  <si>
    <t>R04</t>
    <phoneticPr fontId="5"/>
  </si>
  <si>
    <t>R05</t>
    <phoneticPr fontId="5"/>
  </si>
  <si>
    <t>R06</t>
    <phoneticPr fontId="5"/>
  </si>
  <si>
    <t>栃木県市町村総合事務組合(一般会計）</t>
    <rPh sb="13" eb="15">
      <t>イッパン</t>
    </rPh>
    <rPh sb="15" eb="17">
      <t>カイケイ</t>
    </rPh>
    <phoneticPr fontId="24"/>
  </si>
  <si>
    <t>栃木県市町村総合事務組合(特別会計）</t>
    <rPh sb="13" eb="15">
      <t>トクベツ</t>
    </rPh>
    <rPh sb="15" eb="17">
      <t>カイケイ</t>
    </rPh>
    <phoneticPr fontId="24"/>
  </si>
  <si>
    <t>栃木県後期高齢者医療広域連合(一般会計）</t>
    <rPh sb="15" eb="17">
      <t>イッパン</t>
    </rPh>
    <rPh sb="17" eb="19">
      <t>カイケイ</t>
    </rPh>
    <phoneticPr fontId="24"/>
  </si>
  <si>
    <t>栃木県後期高齢者医療広域連合（後期高齢者医療特別会計）</t>
  </si>
  <si>
    <t>日光市公共施設振興公社</t>
    <rPh sb="0" eb="3">
      <t>ニッコウシ</t>
    </rPh>
    <rPh sb="3" eb="5">
      <t>コウキョウ</t>
    </rPh>
    <rPh sb="5" eb="7">
      <t>シセツ</t>
    </rPh>
    <rPh sb="7" eb="9">
      <t>シンコウ</t>
    </rPh>
    <rPh sb="9" eb="11">
      <t>コウシャ</t>
    </rPh>
    <phoneticPr fontId="10"/>
  </si>
  <si>
    <t>日光市農業公社</t>
    <rPh sb="0" eb="3">
      <t>ニッコウシ</t>
    </rPh>
    <rPh sb="3" eb="5">
      <t>ノウギョウ</t>
    </rPh>
    <rPh sb="5" eb="7">
      <t>コウシャ</t>
    </rPh>
    <phoneticPr fontId="10"/>
  </si>
  <si>
    <t>オアシス今市</t>
    <rPh sb="4" eb="6">
      <t>イマイチ</t>
    </rPh>
    <phoneticPr fontId="10"/>
  </si>
  <si>
    <t>小杉放菴記念日光美術館</t>
    <rPh sb="0" eb="2">
      <t>コスギ</t>
    </rPh>
    <rPh sb="2" eb="4">
      <t>ホウアン</t>
    </rPh>
    <rPh sb="4" eb="6">
      <t>キネン</t>
    </rPh>
    <rPh sb="6" eb="8">
      <t>ニッコウ</t>
    </rPh>
    <rPh sb="8" eb="11">
      <t>ビジュツカン</t>
    </rPh>
    <phoneticPr fontId="10"/>
  </si>
  <si>
    <t>鬼怒川・川治温泉観光開発</t>
    <rPh sb="0" eb="3">
      <t>キヌガワ</t>
    </rPh>
    <rPh sb="4" eb="6">
      <t>カワジ</t>
    </rPh>
    <rPh sb="6" eb="8">
      <t>オンセン</t>
    </rPh>
    <rPh sb="8" eb="10">
      <t>カンコウ</t>
    </rPh>
    <rPh sb="10" eb="12">
      <t>カイハツ</t>
    </rPh>
    <phoneticPr fontId="10"/>
  </si>
  <si>
    <t>合併振興基金</t>
    <rPh sb="0" eb="2">
      <t>ガッペイ</t>
    </rPh>
    <rPh sb="2" eb="4">
      <t>シンコウ</t>
    </rPh>
    <rPh sb="4" eb="6">
      <t>キキン</t>
    </rPh>
    <phoneticPr fontId="5"/>
  </si>
  <si>
    <t>ふるさと日光応援基金</t>
    <rPh sb="4" eb="6">
      <t>ニッコウ</t>
    </rPh>
    <rPh sb="6" eb="8">
      <t>オウエン</t>
    </rPh>
    <rPh sb="8" eb="10">
      <t>キキン</t>
    </rPh>
    <phoneticPr fontId="5"/>
  </si>
  <si>
    <t>公共施設等整備基金</t>
    <rPh sb="0" eb="2">
      <t>コウキョウ</t>
    </rPh>
    <rPh sb="2" eb="4">
      <t>シセツ</t>
    </rPh>
    <rPh sb="4" eb="5">
      <t>トウ</t>
    </rPh>
    <rPh sb="5" eb="7">
      <t>セイビ</t>
    </rPh>
    <rPh sb="7" eb="9">
      <t>キキン</t>
    </rPh>
    <phoneticPr fontId="5"/>
  </si>
  <si>
    <t>高齢者福祉基金</t>
    <rPh sb="0" eb="3">
      <t>コウレイシャ</t>
    </rPh>
    <rPh sb="3" eb="5">
      <t>フクシ</t>
    </rPh>
    <rPh sb="5" eb="7">
      <t>キキン</t>
    </rPh>
    <phoneticPr fontId="5"/>
  </si>
  <si>
    <t>地域医療整備基金</t>
    <rPh sb="0" eb="2">
      <t>チイキ</t>
    </rPh>
    <rPh sb="2" eb="4">
      <t>イリョウ</t>
    </rPh>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</si>
</sst>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0ED0-43B1-951E-343CEDAD54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68042</c:v>
                </c:pt>
                <c:pt idx="1">
                  <c:v>55299</c:v>
                </c:pt>
                <c:pt idx="2">
                  <c:v>35503</c:v>
                </c:pt>
                <c:pt idx="3">
                  <c:v>41361</c:v>
                </c:pt>
                <c:pt idx="4">
                  <c:v>42883</c:v>
                </c:pt>
              </c:numCache>
            </c:numRef>
          </c:val>
          <c:smooth val="0"/>
          <c:extLst>
            <c:ext xmlns:c16="http://schemas.microsoft.com/office/drawing/2014/chart" uri="{C3380CC4-5D6E-409C-BE32-E72D297353CC}">
              <c16:uniqueId val="{00000001-0ED0-43B1-951E-343CEDAD54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3.48</c:v>
                </c:pt>
                <c:pt idx="1">
                  <c:v>7.04</c:v>
                </c:pt>
                <c:pt idx="2">
                  <c:v>7.58</c:v>
                </c:pt>
                <c:pt idx="3">
                  <c:v>4.5</c:v>
                </c:pt>
                <c:pt idx="4">
                  <c:v>4.7300000000000004</c:v>
                </c:pt>
              </c:numCache>
            </c:numRef>
          </c:val>
          <c:extLst>
            <c:ext xmlns:c16="http://schemas.microsoft.com/office/drawing/2014/chart" uri="{C3380CC4-5D6E-409C-BE32-E72D297353CC}">
              <c16:uniqueId val="{00000000-7C85-4AB5-8E11-6E4DA8C511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10.55</c:v>
                </c:pt>
                <c:pt idx="1">
                  <c:v>10.16</c:v>
                </c:pt>
                <c:pt idx="2">
                  <c:v>10.45</c:v>
                </c:pt>
                <c:pt idx="3">
                  <c:v>10.33</c:v>
                </c:pt>
                <c:pt idx="4">
                  <c:v>9.08</c:v>
                </c:pt>
              </c:numCache>
            </c:numRef>
          </c:val>
          <c:extLst>
            <c:ext xmlns:c16="http://schemas.microsoft.com/office/drawing/2014/chart" uri="{C3380CC4-5D6E-409C-BE32-E72D297353CC}">
              <c16:uniqueId val="{00000001-7C85-4AB5-8E11-6E4DA8C511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1.44</c:v>
                </c:pt>
                <c:pt idx="1">
                  <c:v>3.69</c:v>
                </c:pt>
                <c:pt idx="2">
                  <c:v>0.34</c:v>
                </c:pt>
                <c:pt idx="3">
                  <c:v>-3</c:v>
                </c:pt>
                <c:pt idx="4">
                  <c:v>-0.87</c:v>
                </c:pt>
              </c:numCache>
            </c:numRef>
          </c:val>
          <c:smooth val="0"/>
          <c:extLst>
            <c:ext xmlns:c16="http://schemas.microsoft.com/office/drawing/2014/chart" uri="{C3380CC4-5D6E-409C-BE32-E72D297353CC}">
              <c16:uniqueId val="{00000002-7C85-4AB5-8E11-6E4DA8C511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B63-46F6-8FD2-3FE8A42F78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63-46F6-8FD2-3FE8A42F78B3}"/>
            </c:ext>
          </c:extLst>
        </c:ser>
        <c:ser>
          <c:idx val="2"/>
          <c:order val="2"/>
          <c:tx>
            <c:strRef>
              <c:f>データシート!$A$29</c:f>
              <c:strCache>
                <c:ptCount val="1"/>
                <c:pt idx="0">
                  <c:v>銅山観光事業特別会計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BB63-46F6-8FD2-3FE8A42F78B3}"/>
            </c:ext>
          </c:extLst>
        </c:ser>
        <c:ser>
          <c:idx val="3"/>
          <c:order val="3"/>
          <c:tx>
            <c:strRef>
              <c:f>データシート!$A$30</c:f>
              <c:strCache>
                <c:ptCount val="1"/>
                <c:pt idx="0">
                  <c:v>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c:v>
                </c:pt>
                <c:pt idx="4">
                  <c:v>#N/A</c:v>
                </c:pt>
                <c:pt idx="5">
                  <c:v>0.02</c:v>
                </c:pt>
                <c:pt idx="6">
                  <c:v>#N/A</c:v>
                </c:pt>
                <c:pt idx="7">
                  <c:v>0.02</c:v>
                </c:pt>
                <c:pt idx="8">
                  <c:v>#N/A</c:v>
                </c:pt>
                <c:pt idx="9">
                  <c:v>0.02</c:v>
                </c:pt>
              </c:numCache>
            </c:numRef>
          </c:val>
          <c:extLst>
            <c:ext xmlns:c16="http://schemas.microsoft.com/office/drawing/2014/chart" uri="{C3380CC4-5D6E-409C-BE32-E72D297353CC}">
              <c16:uniqueId val="{00000003-BB63-46F6-8FD2-3FE8A42F78B3}"/>
            </c:ext>
          </c:extLst>
        </c:ser>
        <c:ser>
          <c:idx val="4"/>
          <c:order val="4"/>
          <c:tx>
            <c:strRef>
              <c:f>データシート!$A$31</c:f>
              <c:strCache>
                <c:ptCount val="1"/>
                <c:pt idx="0">
                  <c:v>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4-BB63-46F6-8FD2-3FE8A42F78B3}"/>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1.04</c:v>
                </c:pt>
                <c:pt idx="4">
                  <c:v>#N/A</c:v>
                </c:pt>
                <c:pt idx="5">
                  <c:v>1.46</c:v>
                </c:pt>
                <c:pt idx="6">
                  <c:v>#N/A</c:v>
                </c:pt>
                <c:pt idx="7">
                  <c:v>0.53</c:v>
                </c:pt>
                <c:pt idx="8">
                  <c:v>#N/A</c:v>
                </c:pt>
                <c:pt idx="9">
                  <c:v>0.52</c:v>
                </c:pt>
              </c:numCache>
            </c:numRef>
          </c:val>
          <c:extLst>
            <c:ext xmlns:c16="http://schemas.microsoft.com/office/drawing/2014/chart" uri="{C3380CC4-5D6E-409C-BE32-E72D297353CC}">
              <c16:uniqueId val="{00000005-BB63-46F6-8FD2-3FE8A42F78B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0.51</c:v>
                </c:pt>
                <c:pt idx="2">
                  <c:v>#N/A</c:v>
                </c:pt>
                <c:pt idx="3">
                  <c:v>0.87</c:v>
                </c:pt>
                <c:pt idx="4">
                  <c:v>#N/A</c:v>
                </c:pt>
                <c:pt idx="5">
                  <c:v>1.36</c:v>
                </c:pt>
                <c:pt idx="6">
                  <c:v>#N/A</c:v>
                </c:pt>
                <c:pt idx="7">
                  <c:v>2.0699999999999998</c:v>
                </c:pt>
                <c:pt idx="8">
                  <c:v>#N/A</c:v>
                </c:pt>
                <c:pt idx="9">
                  <c:v>1.38</c:v>
                </c:pt>
              </c:numCache>
            </c:numRef>
          </c:val>
          <c:extLst>
            <c:ext xmlns:c16="http://schemas.microsoft.com/office/drawing/2014/chart" uri="{C3380CC4-5D6E-409C-BE32-E72D297353CC}">
              <c16:uniqueId val="{00000006-BB63-46F6-8FD2-3FE8A42F78B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0.16</c:v>
                </c:pt>
                <c:pt idx="2">
                  <c:v>#N/A</c:v>
                </c:pt>
                <c:pt idx="3">
                  <c:v>0.34</c:v>
                </c:pt>
                <c:pt idx="4">
                  <c:v>#N/A</c:v>
                </c:pt>
                <c:pt idx="5">
                  <c:v>0.74</c:v>
                </c:pt>
                <c:pt idx="6">
                  <c:v>#N/A</c:v>
                </c:pt>
                <c:pt idx="7">
                  <c:v>1.05</c:v>
                </c:pt>
                <c:pt idx="8">
                  <c:v>#N/A</c:v>
                </c:pt>
                <c:pt idx="9">
                  <c:v>1.45</c:v>
                </c:pt>
              </c:numCache>
            </c:numRef>
          </c:val>
          <c:extLst>
            <c:ext xmlns:c16="http://schemas.microsoft.com/office/drawing/2014/chart" uri="{C3380CC4-5D6E-409C-BE32-E72D297353CC}">
              <c16:uniqueId val="{00000007-BB63-46F6-8FD2-3FE8A42F78B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3.45</c:v>
                </c:pt>
                <c:pt idx="2">
                  <c:v>#N/A</c:v>
                </c:pt>
                <c:pt idx="3">
                  <c:v>7.01</c:v>
                </c:pt>
                <c:pt idx="4">
                  <c:v>#N/A</c:v>
                </c:pt>
                <c:pt idx="5">
                  <c:v>7.55</c:v>
                </c:pt>
                <c:pt idx="6">
                  <c:v>#N/A</c:v>
                </c:pt>
                <c:pt idx="7">
                  <c:v>4.47</c:v>
                </c:pt>
                <c:pt idx="8">
                  <c:v>#N/A</c:v>
                </c:pt>
                <c:pt idx="9">
                  <c:v>4.7</c:v>
                </c:pt>
              </c:numCache>
            </c:numRef>
          </c:val>
          <c:extLst>
            <c:ext xmlns:c16="http://schemas.microsoft.com/office/drawing/2014/chart" uri="{C3380CC4-5D6E-409C-BE32-E72D297353CC}">
              <c16:uniqueId val="{00000008-BB63-46F6-8FD2-3FE8A42F78B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8.77</c:v>
                </c:pt>
                <c:pt idx="2">
                  <c:v>#N/A</c:v>
                </c:pt>
                <c:pt idx="3">
                  <c:v>8.2899999999999991</c:v>
                </c:pt>
                <c:pt idx="4">
                  <c:v>#N/A</c:v>
                </c:pt>
                <c:pt idx="5">
                  <c:v>8.61</c:v>
                </c:pt>
                <c:pt idx="6">
                  <c:v>#N/A</c:v>
                </c:pt>
                <c:pt idx="7">
                  <c:v>8.58</c:v>
                </c:pt>
                <c:pt idx="8">
                  <c:v>#N/A</c:v>
                </c:pt>
                <c:pt idx="9">
                  <c:v>8.52</c:v>
                </c:pt>
              </c:numCache>
            </c:numRef>
          </c:val>
          <c:extLst>
            <c:ext xmlns:c16="http://schemas.microsoft.com/office/drawing/2014/chart" uri="{C3380CC4-5D6E-409C-BE32-E72D297353CC}">
              <c16:uniqueId val="{00000009-BB63-46F6-8FD2-3FE8A42F78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5322</c:v>
                </c:pt>
                <c:pt idx="5">
                  <c:v>5494</c:v>
                </c:pt>
                <c:pt idx="8">
                  <c:v>5492</c:v>
                </c:pt>
                <c:pt idx="11">
                  <c:v>5500</c:v>
                </c:pt>
                <c:pt idx="14">
                  <c:v>5313</c:v>
                </c:pt>
              </c:numCache>
            </c:numRef>
          </c:val>
          <c:extLst>
            <c:ext xmlns:c16="http://schemas.microsoft.com/office/drawing/2014/chart" uri="{C3380CC4-5D6E-409C-BE32-E72D297353CC}">
              <c16:uniqueId val="{00000000-7D47-4ED0-ABA8-434B731FF4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47-4ED0-ABA8-434B731FF4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c:v>
                </c:pt>
                <c:pt idx="3">
                  <c:v>13</c:v>
                </c:pt>
                <c:pt idx="6">
                  <c:v>13</c:v>
                </c:pt>
                <c:pt idx="9">
                  <c:v>13</c:v>
                </c:pt>
                <c:pt idx="12">
                  <c:v>13</c:v>
                </c:pt>
              </c:numCache>
            </c:numRef>
          </c:val>
          <c:extLst>
            <c:ext xmlns:c16="http://schemas.microsoft.com/office/drawing/2014/chart" uri="{C3380CC4-5D6E-409C-BE32-E72D297353CC}">
              <c16:uniqueId val="{00000002-7D47-4ED0-ABA8-434B731FF4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47-4ED0-ABA8-434B731FF4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1088</c:v>
                </c:pt>
                <c:pt idx="3">
                  <c:v>1062</c:v>
                </c:pt>
                <c:pt idx="6">
                  <c:v>866</c:v>
                </c:pt>
                <c:pt idx="9">
                  <c:v>1057</c:v>
                </c:pt>
                <c:pt idx="12">
                  <c:v>1045</c:v>
                </c:pt>
              </c:numCache>
            </c:numRef>
          </c:val>
          <c:extLst>
            <c:ext xmlns:c16="http://schemas.microsoft.com/office/drawing/2014/chart" uri="{C3380CC4-5D6E-409C-BE32-E72D297353CC}">
              <c16:uniqueId val="{00000004-7D47-4ED0-ABA8-434B731FF4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47-4ED0-ABA8-434B731FF4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47-4ED0-ABA8-434B731FF4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5912</c:v>
                </c:pt>
                <c:pt idx="3">
                  <c:v>6291</c:v>
                </c:pt>
                <c:pt idx="6">
                  <c:v>6079</c:v>
                </c:pt>
                <c:pt idx="9">
                  <c:v>5986</c:v>
                </c:pt>
                <c:pt idx="12">
                  <c:v>5689</c:v>
                </c:pt>
              </c:numCache>
            </c:numRef>
          </c:val>
          <c:extLst>
            <c:ext xmlns:c16="http://schemas.microsoft.com/office/drawing/2014/chart" uri="{C3380CC4-5D6E-409C-BE32-E72D297353CC}">
              <c16:uniqueId val="{00000007-7D47-4ED0-ABA8-434B731FF4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1692</c:v>
                </c:pt>
                <c:pt idx="2">
                  <c:v>#N/A</c:v>
                </c:pt>
                <c:pt idx="3">
                  <c:v>#N/A</c:v>
                </c:pt>
                <c:pt idx="4">
                  <c:v>1872</c:v>
                </c:pt>
                <c:pt idx="5">
                  <c:v>#N/A</c:v>
                </c:pt>
                <c:pt idx="6">
                  <c:v>#N/A</c:v>
                </c:pt>
                <c:pt idx="7">
                  <c:v>1466</c:v>
                </c:pt>
                <c:pt idx="8">
                  <c:v>#N/A</c:v>
                </c:pt>
                <c:pt idx="9">
                  <c:v>#N/A</c:v>
                </c:pt>
                <c:pt idx="10">
                  <c:v>1556</c:v>
                </c:pt>
                <c:pt idx="11">
                  <c:v>#N/A</c:v>
                </c:pt>
                <c:pt idx="12">
                  <c:v>#N/A</c:v>
                </c:pt>
                <c:pt idx="13">
                  <c:v>1434</c:v>
                </c:pt>
                <c:pt idx="14">
                  <c:v>#N/A</c:v>
                </c:pt>
              </c:numCache>
            </c:numRef>
          </c:val>
          <c:smooth val="0"/>
          <c:extLst>
            <c:ext xmlns:c16="http://schemas.microsoft.com/office/drawing/2014/chart" uri="{C3380CC4-5D6E-409C-BE32-E72D297353CC}">
              <c16:uniqueId val="{00000008-7D47-4ED0-ABA8-434B731FF4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52459</c:v>
                </c:pt>
                <c:pt idx="5">
                  <c:v>50432</c:v>
                </c:pt>
                <c:pt idx="8">
                  <c:v>47162</c:v>
                </c:pt>
                <c:pt idx="11">
                  <c:v>42860</c:v>
                </c:pt>
                <c:pt idx="14">
                  <c:v>38988</c:v>
                </c:pt>
              </c:numCache>
            </c:numRef>
          </c:val>
          <c:extLst>
            <c:ext xmlns:c16="http://schemas.microsoft.com/office/drawing/2014/chart" uri="{C3380CC4-5D6E-409C-BE32-E72D297353CC}">
              <c16:uniqueId val="{00000000-B219-4053-BD7A-6A1830FAB9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4936</c:v>
                </c:pt>
                <c:pt idx="5">
                  <c:v>4856</c:v>
                </c:pt>
                <c:pt idx="8">
                  <c:v>4753</c:v>
                </c:pt>
                <c:pt idx="11">
                  <c:v>4596</c:v>
                </c:pt>
                <c:pt idx="14">
                  <c:v>4390</c:v>
                </c:pt>
              </c:numCache>
            </c:numRef>
          </c:val>
          <c:extLst>
            <c:ext xmlns:c16="http://schemas.microsoft.com/office/drawing/2014/chart" uri="{C3380CC4-5D6E-409C-BE32-E72D297353CC}">
              <c16:uniqueId val="{00000001-B219-4053-BD7A-6A1830FAB9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7136</c:v>
                </c:pt>
                <c:pt idx="5">
                  <c:v>8191</c:v>
                </c:pt>
                <c:pt idx="8">
                  <c:v>7854</c:v>
                </c:pt>
                <c:pt idx="11">
                  <c:v>8252</c:v>
                </c:pt>
                <c:pt idx="14">
                  <c:v>7983</c:v>
                </c:pt>
              </c:numCache>
            </c:numRef>
          </c:val>
          <c:extLst>
            <c:ext xmlns:c16="http://schemas.microsoft.com/office/drawing/2014/chart" uri="{C3380CC4-5D6E-409C-BE32-E72D297353CC}">
              <c16:uniqueId val="{00000002-B219-4053-BD7A-6A1830FAB9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19-4053-BD7A-6A1830FAB9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19-4053-BD7A-6A1830FAB9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21</c:v>
                </c:pt>
                <c:pt idx="3">
                  <c:v>26</c:v>
                </c:pt>
                <c:pt idx="6">
                  <c:v>19</c:v>
                </c:pt>
                <c:pt idx="9">
                  <c:v>18</c:v>
                </c:pt>
                <c:pt idx="12">
                  <c:v>26</c:v>
                </c:pt>
              </c:numCache>
            </c:numRef>
          </c:val>
          <c:extLst>
            <c:ext xmlns:c16="http://schemas.microsoft.com/office/drawing/2014/chart" uri="{C3380CC4-5D6E-409C-BE32-E72D297353CC}">
              <c16:uniqueId val="{00000005-B219-4053-BD7A-6A1830FAB9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8254</c:v>
                </c:pt>
                <c:pt idx="3">
                  <c:v>8184</c:v>
                </c:pt>
                <c:pt idx="6">
                  <c:v>8183</c:v>
                </c:pt>
                <c:pt idx="9">
                  <c:v>8094</c:v>
                </c:pt>
                <c:pt idx="12">
                  <c:v>8006</c:v>
                </c:pt>
              </c:numCache>
            </c:numRef>
          </c:val>
          <c:extLst>
            <c:ext xmlns:c16="http://schemas.microsoft.com/office/drawing/2014/chart" uri="{C3380CC4-5D6E-409C-BE32-E72D297353CC}">
              <c16:uniqueId val="{00000006-B219-4053-BD7A-6A1830FAB9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219-4053-BD7A-6A1830FAB9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10709</c:v>
                </c:pt>
                <c:pt idx="3">
                  <c:v>10546</c:v>
                </c:pt>
                <c:pt idx="6">
                  <c:v>10074</c:v>
                </c:pt>
                <c:pt idx="9">
                  <c:v>9683</c:v>
                </c:pt>
                <c:pt idx="12">
                  <c:v>9744</c:v>
                </c:pt>
              </c:numCache>
            </c:numRef>
          </c:val>
          <c:extLst>
            <c:ext xmlns:c16="http://schemas.microsoft.com/office/drawing/2014/chart" uri="{C3380CC4-5D6E-409C-BE32-E72D297353CC}">
              <c16:uniqueId val="{00000008-B219-4053-BD7A-6A1830FAB9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74</c:v>
                </c:pt>
                <c:pt idx="3">
                  <c:v>60</c:v>
                </c:pt>
                <c:pt idx="6">
                  <c:v>47</c:v>
                </c:pt>
                <c:pt idx="9">
                  <c:v>34</c:v>
                </c:pt>
                <c:pt idx="12">
                  <c:v>23</c:v>
                </c:pt>
              </c:numCache>
            </c:numRef>
          </c:val>
          <c:extLst>
            <c:ext xmlns:c16="http://schemas.microsoft.com/office/drawing/2014/chart" uri="{C3380CC4-5D6E-409C-BE32-E72D297353CC}">
              <c16:uniqueId val="{00000009-B219-4053-BD7A-6A1830FAB9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58890</c:v>
                </c:pt>
                <c:pt idx="3">
                  <c:v>56506</c:v>
                </c:pt>
                <c:pt idx="6">
                  <c:v>51790</c:v>
                </c:pt>
                <c:pt idx="9">
                  <c:v>47592</c:v>
                </c:pt>
                <c:pt idx="12">
                  <c:v>43949</c:v>
                </c:pt>
              </c:numCache>
            </c:numRef>
          </c:val>
          <c:extLst>
            <c:ext xmlns:c16="http://schemas.microsoft.com/office/drawing/2014/chart" uri="{C3380CC4-5D6E-409C-BE32-E72D297353CC}">
              <c16:uniqueId val="{0000000A-B219-4053-BD7A-6A1830FAB9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13417</c:v>
                </c:pt>
                <c:pt idx="2">
                  <c:v>#N/A</c:v>
                </c:pt>
                <c:pt idx="3">
                  <c:v>#N/A</c:v>
                </c:pt>
                <c:pt idx="4">
                  <c:v>11843</c:v>
                </c:pt>
                <c:pt idx="5">
                  <c:v>#N/A</c:v>
                </c:pt>
                <c:pt idx="6">
                  <c:v>#N/A</c:v>
                </c:pt>
                <c:pt idx="7">
                  <c:v>10344</c:v>
                </c:pt>
                <c:pt idx="8">
                  <c:v>#N/A</c:v>
                </c:pt>
                <c:pt idx="9">
                  <c:v>#N/A</c:v>
                </c:pt>
                <c:pt idx="10">
                  <c:v>9712</c:v>
                </c:pt>
                <c:pt idx="11">
                  <c:v>#N/A</c:v>
                </c:pt>
                <c:pt idx="12">
                  <c:v>#N/A</c:v>
                </c:pt>
                <c:pt idx="13">
                  <c:v>10387</c:v>
                </c:pt>
                <c:pt idx="14">
                  <c:v>#N/A</c:v>
                </c:pt>
              </c:numCache>
            </c:numRef>
          </c:val>
          <c:smooth val="0"/>
          <c:extLst>
            <c:ext xmlns:c16="http://schemas.microsoft.com/office/drawing/2014/chart" uri="{C3380CC4-5D6E-409C-BE32-E72D297353CC}">
              <c16:uniqueId val="{0000000B-B219-4053-BD7A-6A1830FAB9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2648</c:v>
                </c:pt>
                <c:pt idx="1">
                  <c:v>2648</c:v>
                </c:pt>
                <c:pt idx="2">
                  <c:v>2350</c:v>
                </c:pt>
              </c:numCache>
            </c:numRef>
          </c:val>
          <c:extLst>
            <c:ext xmlns:c16="http://schemas.microsoft.com/office/drawing/2014/chart" uri="{C3380CC4-5D6E-409C-BE32-E72D297353CC}">
              <c16:uniqueId val="{00000000-6C0D-4652-A537-AD482EA740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970</c:v>
                </c:pt>
                <c:pt idx="1">
                  <c:v>1103</c:v>
                </c:pt>
                <c:pt idx="2">
                  <c:v>1211</c:v>
                </c:pt>
              </c:numCache>
            </c:numRef>
          </c:val>
          <c:extLst>
            <c:ext xmlns:c16="http://schemas.microsoft.com/office/drawing/2014/chart" uri="{C3380CC4-5D6E-409C-BE32-E72D297353CC}">
              <c16:uniqueId val="{00000001-6C0D-4652-A537-AD482EA740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4785</c:v>
                </c:pt>
                <c:pt idx="1">
                  <c:v>4934</c:v>
                </c:pt>
                <c:pt idx="2">
                  <c:v>4743</c:v>
                </c:pt>
              </c:numCache>
            </c:numRef>
          </c:val>
          <c:extLst>
            <c:ext xmlns:c16="http://schemas.microsoft.com/office/drawing/2014/chart" uri="{C3380CC4-5D6E-409C-BE32-E72D297353CC}">
              <c16:uniqueId val="{00000002-6C0D-4652-A537-AD482EA740A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FF0000"/>
              </a:solidFill>
              <a:effectLst/>
              <a:latin typeface="+mn-lt"/>
              <a:ea typeface="+mn-ea"/>
              <a:cs typeface="+mn-cs"/>
            </a:rPr>
            <a:t> </a:t>
          </a:r>
          <a:r>
            <a:rPr kumimoji="1" lang="ja-JP" altLang="ja-JP" sz="1000">
              <a:solidFill>
                <a:schemeClr val="tx1"/>
              </a:solidFill>
              <a:effectLst/>
              <a:latin typeface="+mn-lt"/>
              <a:ea typeface="+mn-ea"/>
              <a:cs typeface="+mn-cs"/>
            </a:rPr>
            <a:t>　令和</a:t>
          </a:r>
          <a:r>
            <a:rPr kumimoji="1" lang="ja-JP" altLang="en-US" sz="1000">
              <a:solidFill>
                <a:schemeClr val="tx1"/>
              </a:solidFill>
              <a:effectLst/>
              <a:latin typeface="+mn-lt"/>
              <a:ea typeface="+mn-ea"/>
              <a:cs typeface="+mn-cs"/>
            </a:rPr>
            <a:t>６</a:t>
          </a:r>
          <a:r>
            <a:rPr kumimoji="1" lang="ja-JP" altLang="ja-JP" sz="1000">
              <a:solidFill>
                <a:schemeClr val="tx1"/>
              </a:solidFill>
              <a:effectLst/>
              <a:latin typeface="+mn-lt"/>
              <a:ea typeface="+mn-ea"/>
              <a:cs typeface="+mn-cs"/>
            </a:rPr>
            <a:t>年度における実質公債費比率の分子は</a:t>
          </a:r>
          <a:r>
            <a:rPr kumimoji="1" lang="ja-JP" altLang="en-US" sz="1000">
              <a:solidFill>
                <a:schemeClr val="tx1"/>
              </a:solidFill>
              <a:effectLst/>
              <a:latin typeface="+mn-lt"/>
              <a:ea typeface="+mn-ea"/>
              <a:cs typeface="+mn-cs"/>
            </a:rPr>
            <a:t>１，４３４</a:t>
          </a:r>
          <a:r>
            <a:rPr kumimoji="1" lang="ja-JP" altLang="ja-JP" sz="1000">
              <a:solidFill>
                <a:schemeClr val="tx1"/>
              </a:solidFill>
              <a:effectLst/>
              <a:latin typeface="+mn-lt"/>
              <a:ea typeface="+mn-ea"/>
              <a:cs typeface="+mn-cs"/>
            </a:rPr>
            <a:t>百万円となっている。元利償還金等</a:t>
          </a:r>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においては、</a:t>
          </a:r>
          <a:r>
            <a:rPr kumimoji="1" lang="ja-JP" altLang="en-US" sz="1000">
              <a:solidFill>
                <a:schemeClr val="tx1"/>
              </a:solidFill>
              <a:effectLst/>
              <a:latin typeface="+mn-lt"/>
              <a:ea typeface="+mn-ea"/>
              <a:cs typeface="+mn-cs"/>
            </a:rPr>
            <a:t>辺地</a:t>
          </a:r>
          <a:r>
            <a:rPr kumimoji="1" lang="ja-JP" altLang="ja-JP" sz="1000">
              <a:solidFill>
                <a:schemeClr val="tx1"/>
              </a:solidFill>
              <a:effectLst/>
              <a:latin typeface="+mn-lt"/>
              <a:ea typeface="+mn-ea"/>
              <a:cs typeface="+mn-cs"/>
            </a:rPr>
            <a:t>対策事業債の増加の一方、</a:t>
          </a:r>
          <a:r>
            <a:rPr lang="ja-JP" altLang="ja-JP" sz="1000">
              <a:solidFill>
                <a:schemeClr val="tx1"/>
              </a:solidFill>
              <a:effectLst/>
              <a:latin typeface="+mn-lt"/>
              <a:ea typeface="+mn-ea"/>
              <a:cs typeface="+mn-cs"/>
            </a:rPr>
            <a:t>（旧）緊急防災・減災事業債</a:t>
          </a:r>
          <a:r>
            <a:rPr kumimoji="1" lang="ja-JP" altLang="ja-JP" sz="1000">
              <a:solidFill>
                <a:schemeClr val="tx1"/>
              </a:solidFill>
              <a:effectLst/>
              <a:latin typeface="+mn-lt"/>
              <a:ea typeface="+mn-ea"/>
              <a:cs typeface="+mn-cs"/>
            </a:rPr>
            <a:t>等の償還額の減少により、元利償還金全体で</a:t>
          </a:r>
          <a:r>
            <a:rPr kumimoji="1" lang="ja-JP" altLang="en-US" sz="1000">
              <a:solidFill>
                <a:schemeClr val="tx1"/>
              </a:solidFill>
              <a:effectLst/>
              <a:latin typeface="+mn-lt"/>
              <a:ea typeface="+mn-ea"/>
              <a:cs typeface="+mn-cs"/>
            </a:rPr>
            <a:t>２９７</a:t>
          </a:r>
          <a:r>
            <a:rPr kumimoji="1" lang="ja-JP" altLang="ja-JP" sz="1000">
              <a:solidFill>
                <a:schemeClr val="tx1"/>
              </a:solidFill>
              <a:effectLst/>
              <a:latin typeface="+mn-lt"/>
              <a:ea typeface="+mn-ea"/>
              <a:cs typeface="+mn-cs"/>
            </a:rPr>
            <a:t>百万円の減少となった</a:t>
          </a:r>
          <a:r>
            <a:rPr kumimoji="1" lang="ja-JP" altLang="en-US" sz="1000">
              <a:solidFill>
                <a:schemeClr val="tx1"/>
              </a:solidFill>
              <a:effectLst/>
              <a:latin typeface="+mn-lt"/>
              <a:ea typeface="+mn-ea"/>
              <a:cs typeface="+mn-cs"/>
            </a:rPr>
            <a:t>。また</a:t>
          </a:r>
          <a:r>
            <a:rPr kumimoji="1" lang="ja-JP" altLang="ja-JP" sz="1000">
              <a:solidFill>
                <a:schemeClr val="tx1"/>
              </a:solidFill>
              <a:effectLst/>
              <a:latin typeface="+mn-lt"/>
              <a:ea typeface="+mn-ea"/>
              <a:cs typeface="+mn-cs"/>
            </a:rPr>
            <a:t>、下水道事業に係る繰入金が１</a:t>
          </a:r>
          <a:r>
            <a:rPr kumimoji="1" lang="ja-JP" altLang="en-US" sz="1000">
              <a:solidFill>
                <a:schemeClr val="tx1"/>
              </a:solidFill>
              <a:effectLst/>
              <a:latin typeface="+mn-lt"/>
              <a:ea typeface="+mn-ea"/>
              <a:cs typeface="+mn-cs"/>
            </a:rPr>
            <a:t>２</a:t>
          </a:r>
          <a:r>
            <a:rPr kumimoji="1" lang="ja-JP" altLang="ja-JP" sz="1000">
              <a:solidFill>
                <a:schemeClr val="tx1"/>
              </a:solidFill>
              <a:effectLst/>
              <a:latin typeface="+mn-lt"/>
              <a:ea typeface="+mn-ea"/>
              <a:cs typeface="+mn-cs"/>
            </a:rPr>
            <a:t>百万円</a:t>
          </a:r>
          <a:r>
            <a:rPr kumimoji="1" lang="ja-JP" altLang="en-US" sz="1000">
              <a:solidFill>
                <a:schemeClr val="tx1"/>
              </a:solidFill>
              <a:effectLst/>
              <a:latin typeface="+mn-lt"/>
              <a:ea typeface="+mn-ea"/>
              <a:cs typeface="+mn-cs"/>
            </a:rPr>
            <a:t>減少など</a:t>
          </a:r>
          <a:r>
            <a:rPr kumimoji="1" lang="ja-JP" altLang="ja-JP"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全体で</a:t>
          </a:r>
          <a:r>
            <a:rPr kumimoji="1" lang="ja-JP" altLang="en-US" sz="1000">
              <a:solidFill>
                <a:schemeClr val="tx1"/>
              </a:solidFill>
              <a:effectLst/>
              <a:latin typeface="+mn-lt"/>
              <a:ea typeface="+mn-ea"/>
              <a:cs typeface="+mn-cs"/>
            </a:rPr>
            <a:t>３０９</a:t>
          </a:r>
          <a:r>
            <a:rPr kumimoji="1" lang="ja-JP" altLang="ja-JP" sz="1000">
              <a:solidFill>
                <a:schemeClr val="tx1"/>
              </a:solidFill>
              <a:effectLst/>
              <a:latin typeface="+mn-lt"/>
              <a:ea typeface="+mn-ea"/>
              <a:cs typeface="+mn-cs"/>
            </a:rPr>
            <a:t>百万円の</a:t>
          </a:r>
          <a:r>
            <a:rPr kumimoji="1" lang="ja-JP" altLang="en-US" sz="1000">
              <a:solidFill>
                <a:schemeClr val="tx1"/>
              </a:solidFill>
              <a:effectLst/>
              <a:latin typeface="+mn-lt"/>
              <a:ea typeface="+mn-ea"/>
              <a:cs typeface="+mn-cs"/>
            </a:rPr>
            <a:t>減</a:t>
          </a:r>
          <a:r>
            <a:rPr kumimoji="1" lang="ja-JP" altLang="ja-JP" sz="1000">
              <a:solidFill>
                <a:schemeClr val="tx1"/>
              </a:solidFill>
              <a:effectLst/>
              <a:latin typeface="+mn-lt"/>
              <a:ea typeface="+mn-ea"/>
              <a:cs typeface="+mn-cs"/>
            </a:rPr>
            <a:t>となった。一方、元利償還金等から控除する算入公債費等</a:t>
          </a:r>
          <a:r>
            <a:rPr kumimoji="1" lang="en-US" altLang="ja-JP" sz="1000">
              <a:solidFill>
                <a:schemeClr val="tx1"/>
              </a:solidFill>
              <a:effectLst/>
              <a:latin typeface="+mn-lt"/>
              <a:ea typeface="+mn-ea"/>
              <a:cs typeface="+mn-cs"/>
            </a:rPr>
            <a:t>(B)</a:t>
          </a:r>
          <a:r>
            <a:rPr kumimoji="1" lang="ja-JP" altLang="ja-JP" sz="1000">
              <a:solidFill>
                <a:schemeClr val="tx1"/>
              </a:solidFill>
              <a:effectLst/>
              <a:latin typeface="+mn-lt"/>
              <a:ea typeface="+mn-ea"/>
              <a:cs typeface="+mn-cs"/>
            </a:rPr>
            <a:t>においては、事業費補正により基準財政需要額に算入された公債費</a:t>
          </a:r>
          <a:r>
            <a:rPr kumimoji="1" lang="ja-JP" altLang="en-US" sz="1000">
              <a:solidFill>
                <a:schemeClr val="tx1"/>
              </a:solidFill>
              <a:effectLst/>
              <a:latin typeface="+mn-lt"/>
              <a:ea typeface="+mn-ea"/>
              <a:cs typeface="+mn-cs"/>
            </a:rPr>
            <a:t>や</a:t>
          </a:r>
          <a:r>
            <a:rPr kumimoji="1" lang="ja-JP" altLang="ja-JP" sz="1000">
              <a:solidFill>
                <a:schemeClr val="tx1"/>
              </a:solidFill>
              <a:effectLst/>
              <a:latin typeface="+mn-lt"/>
              <a:ea typeface="+mn-ea"/>
              <a:cs typeface="+mn-cs"/>
            </a:rPr>
            <a:t>災害復旧費等に係る基準財政需要額</a:t>
          </a:r>
          <a:r>
            <a:rPr kumimoji="1" lang="ja-JP" altLang="en-US" sz="1000">
              <a:solidFill>
                <a:schemeClr val="tx1"/>
              </a:solidFill>
              <a:effectLst/>
              <a:latin typeface="+mn-lt"/>
              <a:ea typeface="+mn-ea"/>
              <a:cs typeface="+mn-cs"/>
            </a:rPr>
            <a:t>が減少したことにより、</a:t>
          </a:r>
          <a:r>
            <a:rPr kumimoji="1" lang="ja-JP" altLang="ja-JP"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B)</a:t>
          </a:r>
          <a:r>
            <a:rPr kumimoji="1" lang="ja-JP" altLang="ja-JP" sz="1000">
              <a:solidFill>
                <a:schemeClr val="tx1"/>
              </a:solidFill>
              <a:effectLst/>
              <a:latin typeface="+mn-lt"/>
              <a:ea typeface="+mn-ea"/>
              <a:cs typeface="+mn-cs"/>
            </a:rPr>
            <a:t>全体で</a:t>
          </a:r>
          <a:r>
            <a:rPr kumimoji="1" lang="ja-JP" altLang="en-US" sz="1000">
              <a:solidFill>
                <a:schemeClr val="tx1"/>
              </a:solidFill>
              <a:effectLst/>
              <a:latin typeface="+mn-lt"/>
              <a:ea typeface="+mn-ea"/>
              <a:cs typeface="+mn-cs"/>
            </a:rPr>
            <a:t>１８７百万円の減となった。</a:t>
          </a:r>
          <a:r>
            <a:rPr kumimoji="1" lang="ja-JP" altLang="ja-JP" sz="1000">
              <a:solidFill>
                <a:schemeClr val="tx1"/>
              </a:solidFill>
              <a:effectLst/>
              <a:latin typeface="+mn-lt"/>
              <a:ea typeface="+mn-ea"/>
              <a:cs typeface="+mn-cs"/>
            </a:rPr>
            <a:t>実質公債費比率の分子は</a:t>
          </a:r>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全体</a:t>
          </a:r>
          <a:r>
            <a:rPr kumimoji="1" lang="ja-JP" altLang="en-US" sz="1000">
              <a:solidFill>
                <a:schemeClr val="tx1"/>
              </a:solidFill>
              <a:effectLst/>
              <a:latin typeface="+mn-lt"/>
              <a:ea typeface="+mn-ea"/>
              <a:cs typeface="+mn-cs"/>
            </a:rPr>
            <a:t>の減少幅が大きいことにより、</a:t>
          </a:r>
          <a:r>
            <a:rPr kumimoji="1" lang="ja-JP" altLang="ja-JP" sz="1000">
              <a:solidFill>
                <a:schemeClr val="tx1"/>
              </a:solidFill>
              <a:effectLst/>
              <a:latin typeface="+mn-lt"/>
              <a:ea typeface="+mn-ea"/>
              <a:cs typeface="+mn-cs"/>
            </a:rPr>
            <a:t>前年度より</a:t>
          </a:r>
          <a:r>
            <a:rPr kumimoji="1" lang="ja-JP" altLang="en-US" sz="1000">
              <a:solidFill>
                <a:schemeClr val="tx1"/>
              </a:solidFill>
              <a:effectLst/>
              <a:latin typeface="+mn-lt"/>
              <a:ea typeface="+mn-ea"/>
              <a:cs typeface="+mn-cs"/>
            </a:rPr>
            <a:t>１２２</a:t>
          </a:r>
          <a:r>
            <a:rPr kumimoji="1" lang="ja-JP" altLang="ja-JP" sz="1000">
              <a:solidFill>
                <a:schemeClr val="tx1"/>
              </a:solidFill>
              <a:effectLst/>
              <a:latin typeface="+mn-lt"/>
              <a:ea typeface="+mn-ea"/>
              <a:cs typeface="+mn-cs"/>
            </a:rPr>
            <a:t>百万円の</a:t>
          </a:r>
          <a:r>
            <a:rPr kumimoji="1" lang="ja-JP" altLang="en-US" sz="1000">
              <a:solidFill>
                <a:schemeClr val="tx1"/>
              </a:solidFill>
              <a:effectLst/>
              <a:latin typeface="+mn-lt"/>
              <a:ea typeface="+mn-ea"/>
              <a:cs typeface="+mn-cs"/>
            </a:rPr>
            <a:t>減</a:t>
          </a:r>
          <a:r>
            <a:rPr kumimoji="1" lang="ja-JP" altLang="ja-JP" sz="1000">
              <a:solidFill>
                <a:schemeClr val="tx1"/>
              </a:solidFill>
              <a:effectLst/>
              <a:latin typeface="+mn-lt"/>
              <a:ea typeface="+mn-ea"/>
              <a:cs typeface="+mn-cs"/>
            </a:rPr>
            <a:t>となった。</a:t>
          </a:r>
          <a:endParaRPr lang="ja-JP" altLang="ja-JP" sz="1100">
            <a:solidFill>
              <a:schemeClr val="tx1"/>
            </a:solidFill>
            <a:effectLst/>
          </a:endParaRPr>
        </a:p>
        <a:p>
          <a:r>
            <a:rPr kumimoji="1" lang="ja-JP" altLang="ja-JP" sz="1000">
              <a:solidFill>
                <a:schemeClr val="tx1"/>
              </a:solidFill>
              <a:effectLst/>
              <a:latin typeface="+mn-lt"/>
              <a:ea typeface="+mn-ea"/>
              <a:cs typeface="+mn-cs"/>
            </a:rPr>
            <a:t>　今後も、地方債残高に注視しながら公債費と新規発行額の均衡を図りつつ、交付税措置のある地方債を計画的に活用して適正な財政運営に努めていく。</a:t>
          </a:r>
          <a:endParaRPr lang="ja-JP" altLang="ja-JP" sz="11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游ゴシック" panose="020B0400000000000000" pitchFamily="50" charset="-128"/>
              <a:ea typeface="游ゴシック" panose="020B0400000000000000"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年度における将来負担比率の分子は、</a:t>
          </a:r>
          <a:r>
            <a:rPr kumimoji="1" lang="ja-JP" altLang="en-US" sz="1100">
              <a:solidFill>
                <a:schemeClr val="tx1"/>
              </a:solidFill>
              <a:effectLst/>
              <a:latin typeface="+mn-lt"/>
              <a:ea typeface="+mn-ea"/>
              <a:cs typeface="+mn-cs"/>
            </a:rPr>
            <a:t>１０，３８７</a:t>
          </a:r>
          <a:r>
            <a:rPr kumimoji="1" lang="ja-JP" altLang="ja-JP" sz="1100">
              <a:solidFill>
                <a:schemeClr val="tx1"/>
              </a:solidFill>
              <a:effectLst/>
              <a:latin typeface="+mn-lt"/>
              <a:ea typeface="+mn-ea"/>
              <a:cs typeface="+mn-cs"/>
            </a:rPr>
            <a:t>百万円となっている。将来負担額</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においては、</a:t>
          </a:r>
          <a:r>
            <a:rPr kumimoji="1" lang="ja-JP" altLang="en-US" sz="1100">
              <a:solidFill>
                <a:schemeClr val="tx1"/>
              </a:solidFill>
              <a:effectLst/>
              <a:latin typeface="+mn-lt"/>
              <a:ea typeface="+mn-ea"/>
              <a:cs typeface="+mn-cs"/>
            </a:rPr>
            <a:t>公共施設等適正管理推進事業債</a:t>
          </a:r>
          <a:r>
            <a:rPr kumimoji="1" lang="ja-JP" altLang="ja-JP" sz="1100">
              <a:solidFill>
                <a:schemeClr val="tx1"/>
              </a:solidFill>
              <a:effectLst/>
              <a:latin typeface="+mn-lt"/>
              <a:ea typeface="+mn-ea"/>
              <a:cs typeface="+mn-cs"/>
            </a:rPr>
            <a:t>などの新たな発行はあるものの、合併特例債や臨時財政対策債などの償還が進んだことにより現在高が減少したことなどから、全体で</a:t>
          </a:r>
          <a:r>
            <a:rPr kumimoji="1" lang="ja-JP" altLang="en-US" sz="1100">
              <a:solidFill>
                <a:schemeClr val="tx1"/>
              </a:solidFill>
              <a:effectLst/>
              <a:latin typeface="+mn-lt"/>
              <a:ea typeface="+mn-ea"/>
              <a:cs typeface="+mn-cs"/>
            </a:rPr>
            <a:t>３，６７３</a:t>
          </a:r>
          <a:r>
            <a:rPr kumimoji="1" lang="ja-JP" altLang="ja-JP" sz="1100">
              <a:solidFill>
                <a:schemeClr val="tx1"/>
              </a:solidFill>
              <a:effectLst/>
              <a:latin typeface="+mn-lt"/>
              <a:ea typeface="+mn-ea"/>
              <a:cs typeface="+mn-cs"/>
            </a:rPr>
            <a:t>百万円の減となっている。一方、将来負担額から控除する充当可能財源等</a:t>
          </a:r>
          <a:r>
            <a:rPr kumimoji="1" lang="en-US" altLang="ja-JP" sz="1100">
              <a:solidFill>
                <a:schemeClr val="tx1"/>
              </a:solidFill>
              <a:effectLst/>
              <a:latin typeface="+mn-lt"/>
              <a:ea typeface="+mn-ea"/>
              <a:cs typeface="+mn-cs"/>
            </a:rPr>
            <a:t>(B)</a:t>
          </a:r>
          <a:r>
            <a:rPr kumimoji="1" lang="ja-JP" altLang="ja-JP" sz="1100">
              <a:solidFill>
                <a:schemeClr val="tx1"/>
              </a:solidFill>
              <a:effectLst/>
              <a:latin typeface="+mn-lt"/>
              <a:ea typeface="+mn-ea"/>
              <a:cs typeface="+mn-cs"/>
            </a:rPr>
            <a:t>においては、減債基金、ふるさと日光応援基金など充当可能基金が増加したが、</a:t>
          </a:r>
          <a:r>
            <a:rPr kumimoji="1" lang="ja-JP" altLang="en-US" sz="1100">
              <a:solidFill>
                <a:schemeClr val="tx1"/>
              </a:solidFill>
              <a:effectLst/>
              <a:latin typeface="+mn-lt"/>
              <a:ea typeface="+mn-ea"/>
              <a:cs typeface="+mn-cs"/>
            </a:rPr>
            <a:t>財政調整基金や新型コロナウイルス感染症対策応援基金の取り崩しによる減、</a:t>
          </a:r>
          <a:r>
            <a:rPr kumimoji="1" lang="ja-JP" altLang="ja-JP" sz="1100">
              <a:solidFill>
                <a:schemeClr val="tx1"/>
              </a:solidFill>
              <a:effectLst/>
              <a:latin typeface="+mn-lt"/>
              <a:ea typeface="+mn-ea"/>
              <a:cs typeface="+mn-cs"/>
            </a:rPr>
            <a:t>公営住宅使用料などの充当可能特定収入</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減少</a:t>
          </a:r>
          <a:r>
            <a:rPr kumimoji="1" lang="ja-JP" altLang="en-US" sz="1100">
              <a:solidFill>
                <a:schemeClr val="tx1"/>
              </a:solidFill>
              <a:effectLst/>
              <a:latin typeface="+mn-lt"/>
              <a:ea typeface="+mn-ea"/>
              <a:cs typeface="+mn-cs"/>
            </a:rPr>
            <a:t>、また、</a:t>
          </a:r>
          <a:r>
            <a:rPr kumimoji="1" lang="ja-JP" altLang="ja-JP" sz="1100">
              <a:solidFill>
                <a:schemeClr val="tx1"/>
              </a:solidFill>
              <a:effectLst/>
              <a:latin typeface="+mn-lt"/>
              <a:ea typeface="+mn-ea"/>
              <a:cs typeface="+mn-cs"/>
            </a:rPr>
            <a:t>市債残高の減少に伴い交付税算入額も減少することから、全体で４，</a:t>
          </a:r>
          <a:r>
            <a:rPr kumimoji="1" lang="ja-JP" altLang="en-US" sz="1100">
              <a:solidFill>
                <a:schemeClr val="tx1"/>
              </a:solidFill>
              <a:effectLst/>
              <a:latin typeface="+mn-lt"/>
              <a:ea typeface="+mn-ea"/>
              <a:cs typeface="+mn-cs"/>
            </a:rPr>
            <a:t>３４７</a:t>
          </a:r>
          <a:r>
            <a:rPr kumimoji="1" lang="ja-JP" altLang="ja-JP" sz="1100">
              <a:solidFill>
                <a:schemeClr val="tx1"/>
              </a:solidFill>
              <a:effectLst/>
              <a:latin typeface="+mn-lt"/>
              <a:ea typeface="+mn-ea"/>
              <a:cs typeface="+mn-cs"/>
            </a:rPr>
            <a:t>百万円の減となった。これらの理由により、将来負担比率の分子は、前年度より</a:t>
          </a:r>
          <a:r>
            <a:rPr kumimoji="1" lang="ja-JP" altLang="en-US" sz="1100">
              <a:solidFill>
                <a:schemeClr val="tx1"/>
              </a:solidFill>
              <a:effectLst/>
              <a:latin typeface="+mn-lt"/>
              <a:ea typeface="+mn-ea"/>
              <a:cs typeface="+mn-cs"/>
            </a:rPr>
            <a:t>６７５</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今後も地方債への過度な依存を避け、交付税措置のある市債の計画的な活用を図りながら、適正な財政運営に努めていく。</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栃木県日光市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令和６年度は、物価高騰等の影響による対策などにより財政調整基金や</a:t>
          </a:r>
          <a:r>
            <a:rPr kumimoji="1" lang="ja-JP" altLang="ja-JP" sz="1100">
              <a:solidFill>
                <a:schemeClr val="tx1"/>
              </a:solidFill>
              <a:effectLst/>
              <a:latin typeface="+mn-lt"/>
              <a:ea typeface="+mn-ea"/>
              <a:cs typeface="+mn-cs"/>
            </a:rPr>
            <a:t>新型コロナウイルス感染症対策応援基金</a:t>
          </a:r>
          <a:r>
            <a:rPr kumimoji="1" lang="ja-JP" altLang="en-US" sz="1100">
              <a:solidFill>
                <a:schemeClr val="tx1"/>
              </a:solidFill>
              <a:effectLst/>
              <a:latin typeface="+mn-lt"/>
              <a:ea typeface="+mn-ea"/>
              <a:cs typeface="+mn-cs"/>
            </a:rPr>
            <a:t>を取崩したこと、公共施設マネジメント計画に基づく公共施設の統廃合や長寿命化事業の実施などに伴い合併振興基金を取崩したことなどにより、基金が減少した</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物価高騰の影響や市内に多くの公共施設を有しているため維持管理費用など市財政における歳出の大幅な増加が懸念されることから、公共施設マネジメントを推進するなど必要な財源を確保するため基金を活用していくこととなるが、財政調整基金については残高１５億円を確保するため、計画的な活用、取り崩しを行っていく。</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tx1"/>
              </a:solidFill>
              <a:effectLst/>
              <a:latin typeface="+mn-lt"/>
              <a:ea typeface="+mn-ea"/>
              <a:cs typeface="+mn-cs"/>
            </a:rPr>
            <a:t>・合併振興基金：市民の連帯の強化、地域振興並びに公共施設の適正配置及び長寿命化に関する事業の推進</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ja-JP" sz="1100" b="0" i="0" baseline="0">
              <a:solidFill>
                <a:schemeClr val="tx1"/>
              </a:solidFill>
              <a:effectLst/>
              <a:latin typeface="+mn-lt"/>
              <a:ea typeface="+mn-ea"/>
              <a:cs typeface="+mn-cs"/>
            </a:rPr>
            <a:t>・ふるさと日光応援基金：日光市をふるさととして応援しようとする個人又は法人その他の団体からの寄附の目的に沿った事業への充当</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・新型コロナウイルス感染症対策応援基金：感染拡大防止、感染症及び物価高騰等の影響を受けている地域経済及び市民生活を支援する事業への充当</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・情報機器整備基金：情報機器の整備に要する事業への充当</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・ごみ減量化等推進基金基金：ごみの減量化及び資源化の推進並びにごみの適正処理を目的とする事業への充当</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・森林整備基金：森林の整備及びその促進に資する事業への充当</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tx1"/>
              </a:solidFill>
              <a:effectLst/>
              <a:latin typeface="+mn-lt"/>
              <a:ea typeface="+mn-ea"/>
              <a:cs typeface="+mn-cs"/>
            </a:rPr>
            <a:t>・合併振興基金：日光産業団地売払収入などにより、３２０百万円の積み立てにより増加したが、公共施設の長寿命化事業の実施などに伴い、３８６百万円取崩したことにより基金積立金が前年度よりも減少した。</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ja-JP" sz="1100" b="0" i="0" baseline="0">
              <a:solidFill>
                <a:schemeClr val="tx1"/>
              </a:solidFill>
              <a:effectLst/>
              <a:latin typeface="+mn-lt"/>
              <a:ea typeface="+mn-ea"/>
              <a:cs typeface="+mn-cs"/>
            </a:rPr>
            <a:t>・ふるさと日光応援基金：取扱ポータルサイトや返礼品の拡充などにより、寄附金が増加したことから基金積立が前年度よりも増加した。</a:t>
          </a:r>
          <a:endParaRPr kumimoji="1" lang="en-US" altLang="ja-JP" sz="1100" b="0" i="0" baseline="0">
            <a:solidFill>
              <a:schemeClr val="tx1"/>
            </a:solidFill>
            <a:effectLst/>
            <a:latin typeface="+mn-lt"/>
            <a:ea typeface="+mn-ea"/>
            <a:cs typeface="+mn-cs"/>
          </a:endParaRPr>
        </a:p>
        <a:p>
          <a:pPr eaLnBrk="1" fontAlgn="auto" latinLnBrk="0" hangingPunct="1"/>
          <a:r>
            <a:rPr lang="ja-JP" altLang="en-US" sz="1100">
              <a:solidFill>
                <a:schemeClr val="tx1"/>
              </a:solidFill>
              <a:effectLst/>
            </a:rPr>
            <a:t>・新型コロナウイルス感染症対策応援基金：普通交付税に算入された臨時経済対策費相当額９５百万円を積立てたことにより増加したが、物価高騰対策により２９０百万円の取崩したことにより基金積立てが前年度よりも減少した。</a:t>
          </a:r>
          <a:endParaRPr lang="ja-JP" altLang="ja-JP" sz="11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・情報機器整備基金：普通交付税に算入された地域デジタル社会推進費の一部８５百万円を積立てたことによる増加した。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mn-lt"/>
              <a:ea typeface="+mn-ea"/>
              <a:cs typeface="+mn-cs"/>
            </a:rPr>
            <a:t>・合併振興基金：公共施設マネジメント計画に基づく公共施設の統廃合や長寿命化事業の実施などに伴い、今後も減少が見込まれる。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・ふるさと日光応援基金：寄附の目的に沿った事業に充当するため、取り崩しを行う。</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・高齢者福祉基金：市独自で実施する高齢者福祉施策への充当など、今後も減少が見込まれる。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・公共施設等整備基金：令和</a:t>
          </a:r>
          <a:r>
            <a:rPr kumimoji="1" lang="ja-JP" altLang="en-US" sz="1100" b="0" i="0" baseline="0">
              <a:solidFill>
                <a:schemeClr val="tx1"/>
              </a:solidFill>
              <a:effectLst/>
              <a:latin typeface="+mn-lt"/>
              <a:ea typeface="+mn-ea"/>
              <a:cs typeface="+mn-cs"/>
            </a:rPr>
            <a:t>７</a:t>
          </a:r>
          <a:r>
            <a:rPr kumimoji="1" lang="ja-JP" altLang="ja-JP" sz="1100" b="0" i="0" baseline="0">
              <a:solidFill>
                <a:schemeClr val="tx1"/>
              </a:solidFill>
              <a:effectLst/>
              <a:latin typeface="+mn-lt"/>
              <a:ea typeface="+mn-ea"/>
              <a:cs typeface="+mn-cs"/>
            </a:rPr>
            <a:t>年度以降に計画される公共施設の整備における事業に充当するため、今後減少が見込まれる。</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年度は、物価高騰等の影響によ</a:t>
          </a:r>
          <a:r>
            <a:rPr kumimoji="1" lang="ja-JP" altLang="en-US" sz="1100">
              <a:solidFill>
                <a:schemeClr val="tx1"/>
              </a:solidFill>
              <a:effectLst/>
              <a:latin typeface="+mn-lt"/>
              <a:ea typeface="+mn-ea"/>
              <a:cs typeface="+mn-cs"/>
            </a:rPr>
            <a:t>る公共施設の維持管理費用や人件費の増大により</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年度と比べ歳出額が増となり単年度収支が悪化した</a:t>
          </a:r>
          <a:r>
            <a:rPr kumimoji="1" lang="ja-JP" altLang="en-US" sz="1100">
              <a:solidFill>
                <a:schemeClr val="tx1"/>
              </a:solidFill>
              <a:effectLst/>
              <a:latin typeface="+mn-lt"/>
              <a:ea typeface="+mn-ea"/>
              <a:cs typeface="+mn-cs"/>
            </a:rPr>
            <a:t>ことにより取り崩し、２９８百万円程度の減となった</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今後も</a:t>
          </a:r>
          <a:r>
            <a:rPr kumimoji="1" lang="ja-JP" altLang="ja-JP" sz="1100">
              <a:solidFill>
                <a:schemeClr val="tx1"/>
              </a:solidFill>
              <a:effectLst/>
              <a:latin typeface="+mn-lt"/>
              <a:ea typeface="+mn-ea"/>
              <a:cs typeface="+mn-cs"/>
            </a:rPr>
            <a:t>物価高騰による経常費用の上昇や人件費の増が見込まれることから、財源不足に対応するために、</a:t>
          </a:r>
          <a:r>
            <a:rPr kumimoji="1" lang="ja-JP" altLang="en-US" sz="1100">
              <a:solidFill>
                <a:schemeClr val="tx1"/>
              </a:solidFill>
              <a:effectLst/>
              <a:latin typeface="+mn-lt"/>
              <a:ea typeface="+mn-ea"/>
              <a:cs typeface="+mn-cs"/>
            </a:rPr>
            <a:t>必要に応じて</a:t>
          </a:r>
          <a:r>
            <a:rPr kumimoji="1" lang="ja-JP" altLang="ja-JP" sz="1100">
              <a:solidFill>
                <a:schemeClr val="tx1"/>
              </a:solidFill>
              <a:effectLst/>
              <a:latin typeface="+mn-lt"/>
              <a:ea typeface="+mn-ea"/>
              <a:cs typeface="+mn-cs"/>
            </a:rPr>
            <a:t>取り崩しを行っていく。</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年度の普通交付税において臨時財政対策債償還基金費として算入された</a:t>
          </a:r>
          <a:r>
            <a:rPr kumimoji="1" lang="ja-JP" altLang="en-US" sz="1100">
              <a:solidFill>
                <a:schemeClr val="tx1"/>
              </a:solidFill>
              <a:effectLst/>
              <a:latin typeface="+mn-lt"/>
              <a:ea typeface="+mn-ea"/>
              <a:cs typeface="+mn-cs"/>
            </a:rPr>
            <a:t>１７４</a:t>
          </a:r>
          <a:r>
            <a:rPr kumimoji="1" lang="ja-JP" altLang="ja-JP" sz="1100">
              <a:solidFill>
                <a:schemeClr val="tx1"/>
              </a:solidFill>
              <a:effectLst/>
              <a:latin typeface="+mn-lt"/>
              <a:ea typeface="+mn-ea"/>
              <a:cs typeface="+mn-cs"/>
            </a:rPr>
            <a:t>百万円を減債基金に積み立てたことによる増額。</a:t>
          </a:r>
          <a:endParaRPr kumimoji="1" lang="en-US" altLang="ja-JP" sz="1100">
            <a:solidFill>
              <a:schemeClr val="tx1"/>
            </a:solidFill>
            <a:effectLst/>
            <a:latin typeface="+mn-lt"/>
            <a:ea typeface="+mn-ea"/>
            <a:cs typeface="+mn-cs"/>
          </a:endParaRPr>
        </a:p>
        <a:p>
          <a:pPr eaLnBrk="1" fontAlgn="auto" latinLnBrk="0" hangingPunct="1"/>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年度の普通交付税において臨時財政対策債償還基金費として算入された１</a:t>
          </a:r>
          <a:r>
            <a:rPr kumimoji="1" lang="ja-JP" altLang="en-US" sz="1100">
              <a:solidFill>
                <a:schemeClr val="tx1"/>
              </a:solidFill>
              <a:effectLst/>
              <a:latin typeface="+mn-lt"/>
              <a:ea typeface="+mn-ea"/>
              <a:cs typeface="+mn-cs"/>
            </a:rPr>
            <a:t>３２</a:t>
          </a:r>
          <a:r>
            <a:rPr kumimoji="1" lang="ja-JP" altLang="ja-JP" sz="1100">
              <a:solidFill>
                <a:schemeClr val="tx1"/>
              </a:solidFill>
              <a:effectLst/>
              <a:latin typeface="+mn-lt"/>
              <a:ea typeface="+mn-ea"/>
              <a:cs typeface="+mn-cs"/>
            </a:rPr>
            <a:t>百万円</a:t>
          </a:r>
          <a:r>
            <a:rPr kumimoji="1" lang="ja-JP" altLang="en-US" sz="1100">
              <a:solidFill>
                <a:schemeClr val="tx1"/>
              </a:solidFill>
              <a:effectLst/>
              <a:latin typeface="+mn-lt"/>
              <a:ea typeface="+mn-ea"/>
              <a:cs typeface="+mn-cs"/>
            </a:rPr>
            <a:t>の２分の１（６６百万円）</a:t>
          </a:r>
          <a:r>
            <a:rPr kumimoji="1" lang="ja-JP" altLang="ja-JP" sz="1100">
              <a:solidFill>
                <a:schemeClr val="tx1"/>
              </a:solidFill>
              <a:effectLst/>
              <a:latin typeface="+mn-lt"/>
              <a:ea typeface="+mn-ea"/>
              <a:cs typeface="+mn-cs"/>
            </a:rPr>
            <a:t>を減債基金</a:t>
          </a:r>
          <a:r>
            <a:rPr kumimoji="1" lang="ja-JP" altLang="en-US" sz="1100">
              <a:solidFill>
                <a:schemeClr val="tx1"/>
              </a:solidFill>
              <a:effectLst/>
              <a:latin typeface="+mn-lt"/>
              <a:ea typeface="+mn-ea"/>
              <a:cs typeface="+mn-cs"/>
            </a:rPr>
            <a:t>から取り崩した</a:t>
          </a:r>
          <a:r>
            <a:rPr kumimoji="1" lang="ja-JP" altLang="ja-JP" sz="1100">
              <a:solidFill>
                <a:schemeClr val="tx1"/>
              </a:solidFill>
              <a:effectLst/>
              <a:latin typeface="+mn-lt"/>
              <a:ea typeface="+mn-ea"/>
              <a:cs typeface="+mn-cs"/>
            </a:rPr>
            <a:t>による</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額。</a:t>
          </a:r>
          <a:endParaRPr lang="ja-JP" altLang="ja-JP">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effectLst/>
              <a:latin typeface="+mn-lt"/>
              <a:ea typeface="+mn-ea"/>
              <a:cs typeface="+mn-cs"/>
            </a:rPr>
            <a:t>・今後は</a:t>
          </a:r>
          <a:r>
            <a:rPr kumimoji="1" lang="ja-JP" altLang="en-US" sz="1100" b="0" i="0" baseline="0">
              <a:solidFill>
                <a:schemeClr val="tx1"/>
              </a:solidFill>
              <a:effectLst/>
              <a:latin typeface="+mn-lt"/>
              <a:ea typeface="+mn-ea"/>
              <a:cs typeface="+mn-cs"/>
            </a:rPr>
            <a:t>、合併特例債や臨時財政対策債などの償還が続くことから</a:t>
          </a:r>
          <a:r>
            <a:rPr kumimoji="1" lang="ja-JP" altLang="ja-JP" sz="1100" b="0" i="0" baseline="0">
              <a:solidFill>
                <a:schemeClr val="tx1"/>
              </a:solidFill>
              <a:effectLst/>
              <a:latin typeface="+mn-lt"/>
              <a:ea typeface="+mn-ea"/>
              <a:cs typeface="+mn-cs"/>
            </a:rPr>
            <a:t>、</a:t>
          </a:r>
          <a:r>
            <a:rPr kumimoji="1" lang="ja-JP" altLang="en-US" sz="1100" b="0" i="0" baseline="0">
              <a:solidFill>
                <a:schemeClr val="tx1"/>
              </a:solidFill>
              <a:effectLst/>
              <a:latin typeface="+mn-lt"/>
              <a:ea typeface="+mn-ea"/>
              <a:cs typeface="+mn-cs"/>
            </a:rPr>
            <a:t>必要に応じて</a:t>
          </a:r>
          <a:r>
            <a:rPr kumimoji="1" lang="ja-JP" altLang="ja-JP" sz="1100" b="0" i="0" baseline="0">
              <a:solidFill>
                <a:schemeClr val="tx1"/>
              </a:solidFill>
              <a:effectLst/>
              <a:latin typeface="+mn-lt"/>
              <a:ea typeface="+mn-ea"/>
              <a:cs typeface="+mn-cs"/>
            </a:rPr>
            <a:t>「減債基金」の有効活用を図っていく。</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75,281
73,284
1,449.83
47,037,515
45,603,094
1,225,511
25,892,853
43,948,600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　当市の財政力指数は０．５５で、類似団体の平均（０．７０）や県内市町の平均（０．６</a:t>
          </a:r>
          <a:r>
            <a:rPr kumimoji="1" lang="ja-JP" altLang="en-US" sz="1100" b="0" i="0" baseline="0">
              <a:solidFill>
                <a:schemeClr val="tx1"/>
              </a:solidFill>
              <a:effectLst/>
              <a:latin typeface="+mn-lt"/>
              <a:ea typeface="+mn-ea"/>
              <a:cs typeface="+mn-cs"/>
            </a:rPr>
            <a:t>８</a:t>
          </a:r>
          <a:r>
            <a:rPr kumimoji="1" lang="ja-JP" altLang="ja-JP" sz="1100" b="0" i="0" baseline="0">
              <a:solidFill>
                <a:schemeClr val="tx1"/>
              </a:solidFill>
              <a:effectLst/>
              <a:latin typeface="+mn-lt"/>
              <a:ea typeface="+mn-ea"/>
              <a:cs typeface="+mn-cs"/>
            </a:rPr>
            <a:t>）を下回っている。県内１４市中１３番目と低い位置に</a:t>
          </a:r>
          <a:r>
            <a:rPr kumimoji="1" lang="ja-JP" altLang="en-US" sz="1100" b="0" i="0" baseline="0">
              <a:solidFill>
                <a:schemeClr val="tx1"/>
              </a:solidFill>
              <a:effectLst/>
              <a:latin typeface="+mn-lt"/>
              <a:ea typeface="+mn-ea"/>
              <a:cs typeface="+mn-cs"/>
            </a:rPr>
            <a:t>ある</a:t>
          </a:r>
          <a:r>
            <a:rPr kumimoji="1" lang="ja-JP" altLang="ja-JP" sz="1100" b="0" i="0" baseline="0">
              <a:solidFill>
                <a:schemeClr val="tx1"/>
              </a:solidFill>
              <a:effectLst/>
              <a:latin typeface="+mn-lt"/>
              <a:ea typeface="+mn-ea"/>
              <a:cs typeface="+mn-cs"/>
            </a:rPr>
            <a:t>。市税の増加が見込めない中、課税客体の適正把握や徴収率の向上に加え、企業誘致の推進や雇用の確保による産業振興により、収入の確保に努めていくとともに、借入額の抑制による公債費削減等により財政力向上を図っていく。</a:t>
          </a:r>
          <a:endParaRPr lang="ja-JP" altLang="ja-JP" sz="14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115358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75142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072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mn-lt"/>
              <a:ea typeface="+mn-ea"/>
              <a:cs typeface="+mn-cs"/>
            </a:rPr>
            <a:t>　</a:t>
          </a:r>
          <a:r>
            <a:rPr kumimoji="1" lang="ja-JP" altLang="ja-JP" sz="1050">
              <a:solidFill>
                <a:schemeClr val="tx1"/>
              </a:solidFill>
              <a:effectLst/>
              <a:latin typeface="+mn-lt"/>
              <a:ea typeface="+mn-ea"/>
              <a:cs typeface="+mn-cs"/>
            </a:rPr>
            <a:t>当市の経常収支比率は９８．</a:t>
          </a:r>
          <a:r>
            <a:rPr kumimoji="1" lang="ja-JP" altLang="en-US" sz="1050">
              <a:solidFill>
                <a:schemeClr val="tx1"/>
              </a:solidFill>
              <a:effectLst/>
              <a:latin typeface="+mn-lt"/>
              <a:ea typeface="+mn-ea"/>
              <a:cs typeface="+mn-cs"/>
            </a:rPr>
            <a:t>５</a:t>
          </a:r>
          <a:r>
            <a:rPr kumimoji="1" lang="ja-JP" altLang="ja-JP" sz="1050">
              <a:solidFill>
                <a:schemeClr val="tx1"/>
              </a:solidFill>
              <a:effectLst/>
              <a:latin typeface="+mn-lt"/>
              <a:ea typeface="+mn-ea"/>
              <a:cs typeface="+mn-cs"/>
            </a:rPr>
            <a:t>％と、類似団体と比較して依然として高い状況にある。</a:t>
          </a:r>
          <a:endParaRPr lang="ja-JP" altLang="ja-JP" sz="1050">
            <a:solidFill>
              <a:schemeClr val="tx1"/>
            </a:solidFill>
            <a:effectLst/>
          </a:endParaRPr>
        </a:p>
        <a:p>
          <a:r>
            <a:rPr kumimoji="1" lang="ja-JP" altLang="ja-JP" sz="1050">
              <a:solidFill>
                <a:schemeClr val="tx1"/>
              </a:solidFill>
              <a:effectLst/>
              <a:latin typeface="+mn-lt"/>
              <a:ea typeface="+mn-ea"/>
              <a:cs typeface="+mn-cs"/>
            </a:rPr>
            <a:t>　その主な要因は、</a:t>
          </a:r>
          <a:r>
            <a:rPr kumimoji="1" lang="ja-JP" altLang="en-US" sz="1050">
              <a:solidFill>
                <a:schemeClr val="tx1"/>
              </a:solidFill>
              <a:effectLst/>
              <a:latin typeface="+mn-lt"/>
              <a:ea typeface="+mn-ea"/>
              <a:cs typeface="+mn-cs"/>
            </a:rPr>
            <a:t>地方特例交付金や</a:t>
          </a:r>
          <a:r>
            <a:rPr kumimoji="1" lang="ja-JP" altLang="ja-JP" sz="1050">
              <a:solidFill>
                <a:schemeClr val="tx1"/>
              </a:solidFill>
              <a:effectLst/>
              <a:latin typeface="+mn-lt"/>
              <a:ea typeface="+mn-ea"/>
              <a:cs typeface="+mn-cs"/>
            </a:rPr>
            <a:t>地方交付税は増加したものの、物価高騰や賃上げの影響により、</a:t>
          </a:r>
          <a:r>
            <a:rPr kumimoji="1" lang="ja-JP" altLang="en-US" sz="1050">
              <a:solidFill>
                <a:schemeClr val="tx1"/>
              </a:solidFill>
              <a:effectLst/>
              <a:latin typeface="+mn-lt"/>
              <a:ea typeface="+mn-ea"/>
              <a:cs typeface="+mn-cs"/>
            </a:rPr>
            <a:t>職員人件費や</a:t>
          </a:r>
          <a:r>
            <a:rPr kumimoji="1" lang="ja-JP" altLang="ja-JP" sz="1050">
              <a:solidFill>
                <a:schemeClr val="tx1"/>
              </a:solidFill>
              <a:effectLst/>
              <a:latin typeface="+mn-lt"/>
              <a:ea typeface="+mn-ea"/>
              <a:cs typeface="+mn-cs"/>
            </a:rPr>
            <a:t>公共施設の維持管理などの経常経費が増加したことによるところが大きい。また、合併に伴い増大した職員数の適正化等を進めてきたが、会計年度任用職員を含め、経常経費に占める人件費の割合が依然として高いこと、公債費が減少傾向に転じたものの類似団体に比べ多額であることが影響している。</a:t>
          </a:r>
          <a:endParaRPr lang="ja-JP" altLang="ja-JP" sz="105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163513</xdr:rowOff>
    </xdr:from>
    <xdr:to>
      <xdr:col>23</xdr:col>
      <xdr:colOff>133350</xdr:colOff>
      <xdr:row>65</xdr:row>
      <xdr:rowOff>169545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30776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91122</xdr:rowOff>
    </xdr:from>
    <xdr:to>
      <xdr:col>19</xdr:col>
      <xdr:colOff>133350</xdr:colOff>
      <xdr:row>65</xdr:row>
      <xdr:rowOff>169545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235372"/>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65</xdr:row>
      <xdr:rowOff>91122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63910"/>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65</xdr:row>
      <xdr:rowOff>133350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6391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112713</xdr:rowOff>
    </xdr:from>
    <xdr:to>
      <xdr:col>23</xdr:col>
      <xdr:colOff>184150</xdr:colOff>
      <xdr:row>66</xdr:row>
      <xdr:rowOff>42863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84790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2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118745</xdr:rowOff>
    </xdr:from>
    <xdr:to>
      <xdr:col>19</xdr:col>
      <xdr:colOff>184150</xdr:colOff>
      <xdr:row>66</xdr:row>
      <xdr:rowOff>48895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33672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4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40322</xdr:rowOff>
    </xdr:from>
    <xdr:to>
      <xdr:col>15</xdr:col>
      <xdr:colOff>133350</xdr:colOff>
      <xdr:row>65</xdr:row>
      <xdr:rowOff>141922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126699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tx1"/>
              </a:solidFill>
              <a:effectLst/>
              <a:latin typeface="+mn-lt"/>
              <a:ea typeface="+mn-ea"/>
              <a:cs typeface="+mn-cs"/>
            </a:rPr>
            <a:t>　当市の人口１人当たり人件費・物件費等の決算額は、</a:t>
          </a:r>
          <a:r>
            <a:rPr kumimoji="1" lang="ja-JP" altLang="en-US" sz="1000" b="0" i="0" baseline="0">
              <a:solidFill>
                <a:schemeClr val="tx1"/>
              </a:solidFill>
              <a:effectLst/>
              <a:latin typeface="+mn-lt"/>
              <a:ea typeface="+mn-ea"/>
              <a:cs typeface="+mn-cs"/>
            </a:rPr>
            <a:t>２２７</a:t>
          </a:r>
          <a:r>
            <a:rPr kumimoji="1" lang="ja-JP" altLang="ja-JP" sz="1000" b="0" i="0" baseline="0">
              <a:solidFill>
                <a:schemeClr val="tx1"/>
              </a:solidFill>
              <a:effectLst/>
              <a:latin typeface="+mn-lt"/>
              <a:ea typeface="+mn-ea"/>
              <a:cs typeface="+mn-cs"/>
            </a:rPr>
            <a:t>，</a:t>
          </a:r>
          <a:r>
            <a:rPr kumimoji="1" lang="ja-JP" altLang="en-US" sz="1000" b="0" i="0" baseline="0">
              <a:solidFill>
                <a:schemeClr val="tx1"/>
              </a:solidFill>
              <a:effectLst/>
              <a:latin typeface="+mn-lt"/>
              <a:ea typeface="+mn-ea"/>
              <a:cs typeface="+mn-cs"/>
            </a:rPr>
            <a:t>０３０</a:t>
          </a:r>
          <a:r>
            <a:rPr kumimoji="1" lang="ja-JP" altLang="ja-JP" sz="1000" b="0" i="0" baseline="0">
              <a:solidFill>
                <a:schemeClr val="tx1"/>
              </a:solidFill>
              <a:effectLst/>
              <a:latin typeface="+mn-lt"/>
              <a:ea typeface="+mn-ea"/>
              <a:cs typeface="+mn-cs"/>
            </a:rPr>
            <a:t>円と、類似団体の平均（</a:t>
          </a:r>
          <a:r>
            <a:rPr kumimoji="1" lang="ja-JP" altLang="en-US" sz="1000" b="0" i="0" baseline="0">
              <a:solidFill>
                <a:schemeClr val="tx1"/>
              </a:solidFill>
              <a:effectLst/>
              <a:latin typeface="+mn-lt"/>
              <a:ea typeface="+mn-ea"/>
              <a:cs typeface="+mn-cs"/>
            </a:rPr>
            <a:t>１４７</a:t>
          </a:r>
          <a:r>
            <a:rPr kumimoji="1" lang="ja-JP" altLang="ja-JP" sz="1000" b="0" i="0" baseline="0">
              <a:solidFill>
                <a:schemeClr val="tx1"/>
              </a:solidFill>
              <a:effectLst/>
              <a:latin typeface="+mn-lt"/>
              <a:ea typeface="+mn-ea"/>
              <a:cs typeface="+mn-cs"/>
            </a:rPr>
            <a:t>，</a:t>
          </a:r>
          <a:r>
            <a:rPr kumimoji="1" lang="ja-JP" altLang="en-US" sz="1000" b="0" i="0" baseline="0">
              <a:solidFill>
                <a:schemeClr val="tx1"/>
              </a:solidFill>
              <a:effectLst/>
              <a:latin typeface="+mn-lt"/>
              <a:ea typeface="+mn-ea"/>
              <a:cs typeface="+mn-cs"/>
            </a:rPr>
            <a:t>５１０</a:t>
          </a:r>
          <a:r>
            <a:rPr kumimoji="1" lang="ja-JP" altLang="ja-JP" sz="1000" b="0" i="0" baseline="0">
              <a:solidFill>
                <a:schemeClr val="tx1"/>
              </a:solidFill>
              <a:effectLst/>
              <a:latin typeface="+mn-lt"/>
              <a:ea typeface="+mn-ea"/>
              <a:cs typeface="+mn-cs"/>
            </a:rPr>
            <a:t>円）や県内市町の平均（</a:t>
          </a:r>
          <a:r>
            <a:rPr kumimoji="1" lang="ja-JP" altLang="en-US" sz="1000" b="0" i="0" baseline="0">
              <a:solidFill>
                <a:schemeClr val="tx1"/>
              </a:solidFill>
              <a:effectLst/>
              <a:latin typeface="+mn-lt"/>
              <a:ea typeface="+mn-ea"/>
              <a:cs typeface="+mn-cs"/>
            </a:rPr>
            <a:t>１４７</a:t>
          </a:r>
          <a:r>
            <a:rPr kumimoji="1" lang="ja-JP" altLang="ja-JP" sz="1000" b="0" i="0" baseline="0">
              <a:solidFill>
                <a:schemeClr val="tx1"/>
              </a:solidFill>
              <a:effectLst/>
              <a:latin typeface="+mn-lt"/>
              <a:ea typeface="+mn-ea"/>
              <a:cs typeface="+mn-cs"/>
            </a:rPr>
            <a:t>，</a:t>
          </a:r>
          <a:r>
            <a:rPr kumimoji="1" lang="ja-JP" altLang="en-US" sz="1000" b="0" i="0" baseline="0">
              <a:solidFill>
                <a:schemeClr val="tx1"/>
              </a:solidFill>
              <a:effectLst/>
              <a:latin typeface="+mn-lt"/>
              <a:ea typeface="+mn-ea"/>
              <a:cs typeface="+mn-cs"/>
            </a:rPr>
            <a:t>６９４</a:t>
          </a:r>
          <a:r>
            <a:rPr kumimoji="1" lang="ja-JP" altLang="ja-JP" sz="1000" b="0" i="0" baseline="0">
              <a:solidFill>
                <a:schemeClr val="tx1"/>
              </a:solidFill>
              <a:effectLst/>
              <a:latin typeface="+mn-lt"/>
              <a:ea typeface="+mn-ea"/>
              <a:cs typeface="+mn-cs"/>
            </a:rPr>
            <a:t>円）をともに大きく上回っている。</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その要因は、広域圏の合併により一部事務組合の事業を引き継ぎ、単独自治体として消防事業を実施していることや、市域が広いため居住地や観光施設が点在し、分散型の消防防災体制を整える必要があることから、類似団体と比較して消防関係職員が多いことなどが挙げられる。引き続き、職員定員適正化計画に基づき人件費を抑制を図るとともに、公共施設マネジメントの推進などにより物件費を削減していく。</a:t>
          </a:r>
          <a:endParaRPr lang="ja-JP" altLang="ja-JP" sz="10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56660</xdr:rowOff>
    </xdr:from>
    <xdr:to>
      <xdr:col>23</xdr:col>
      <xdr:colOff>133350</xdr:colOff>
      <xdr:row>82</xdr:row>
      <xdr:rowOff>122205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15560"/>
          <a:ext cx="838200" cy="6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56660</xdr:rowOff>
    </xdr:from>
    <xdr:to>
      <xdr:col>19</xdr:col>
      <xdr:colOff>133350</xdr:colOff>
      <xdr:row>82</xdr:row>
      <xdr:rowOff>65323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15560"/>
          <a:ext cx="889000" cy="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12165</xdr:rowOff>
    </xdr:from>
    <xdr:to>
      <xdr:col>15</xdr:col>
      <xdr:colOff>82550</xdr:colOff>
      <xdr:row>82</xdr:row>
      <xdr:rowOff>65323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71065"/>
          <a:ext cx="889000" cy="5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155794</xdr:rowOff>
    </xdr:from>
    <xdr:to>
      <xdr:col>11</xdr:col>
      <xdr:colOff>31750</xdr:colOff>
      <xdr:row>82</xdr:row>
      <xdr:rowOff>12165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43244"/>
          <a:ext cx="889000" cy="2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71405</xdr:rowOff>
    </xdr:from>
    <xdr:to>
      <xdr:col>23</xdr:col>
      <xdr:colOff>184150</xdr:colOff>
      <xdr:row>83</xdr:row>
      <xdr:rowOff>1555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3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43482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0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5860</xdr:rowOff>
    </xdr:from>
    <xdr:to>
      <xdr:col>19</xdr:col>
      <xdr:colOff>184150</xdr:colOff>
      <xdr:row>82</xdr:row>
      <xdr:rowOff>107460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6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92237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5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14523</xdr:rowOff>
    </xdr:from>
    <xdr:to>
      <xdr:col>15</xdr:col>
      <xdr:colOff>133350</xdr:colOff>
      <xdr:row>82</xdr:row>
      <xdr:rowOff>116123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100900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5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132815</xdr:rowOff>
    </xdr:from>
    <xdr:to>
      <xdr:col>11</xdr:col>
      <xdr:colOff>82550</xdr:colOff>
      <xdr:row>82</xdr:row>
      <xdr:rowOff>62965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2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47742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0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104994</xdr:rowOff>
    </xdr:from>
    <xdr:to>
      <xdr:col>7</xdr:col>
      <xdr:colOff>31750</xdr:colOff>
      <xdr:row>82</xdr:row>
      <xdr:rowOff>35144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19921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7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平成２０年度以降、概ね横ばい（国家公務員の時限的な給与改定特例法による措置がないとした場合）で推移している。これまで、５５歳以上の原則昇給停止や昇格制度の見直し、現給保障制度の段階的廃止など国と同等の措置を行うことにより、全国市平均とほぼ同水準を維持している。より一層の給与の適正化を図るとともに人件費の縮減に</a:t>
          </a:r>
          <a:r>
            <a:rPr lang="ja-JP" altLang="ja-JP" sz="1100">
              <a:solidFill>
                <a:schemeClr val="dk1"/>
              </a:solidFill>
              <a:effectLst/>
              <a:latin typeface="+mn-lt"/>
              <a:ea typeface="+mn-ea"/>
              <a:cs typeface="+mn-cs"/>
            </a:rPr>
            <a:t>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98879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29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116114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84</xdr:row>
      <xdr:rowOff>48079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464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84</xdr:row>
      <xdr:rowOff>48079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4154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当市の人口千人当たりの職員数は１１．２４人と、類似団体の平均（６．７１人）や、県内市町の平均（７．０５人）を上回っている。これは、広範囲な市域の行政サービスを維持していくため、地域の行政拠点施設を設置していることに加え、消防防災体制も分散型としていることから、類似団体に比べ職員数が多くなっている。当市の財政状況等に鑑み、職員数削減に取り組み、令和７年４月</a:t>
          </a:r>
          <a:r>
            <a:rPr kumimoji="1" lang="ja-JP" altLang="ja-JP" sz="900">
              <a:solidFill>
                <a:schemeClr val="dk1"/>
              </a:solidFill>
              <a:effectLst/>
              <a:latin typeface="+mn-lt"/>
              <a:ea typeface="+mn-ea"/>
              <a:cs typeface="+mn-cs"/>
            </a:rPr>
            <a:t>時点</a:t>
          </a:r>
          <a:r>
            <a:rPr kumimoji="1" lang="ja-JP" altLang="ja-JP" sz="1000">
              <a:solidFill>
                <a:schemeClr val="dk1"/>
              </a:solidFill>
              <a:effectLst/>
              <a:latin typeface="+mn-lt"/>
              <a:ea typeface="+mn-ea"/>
              <a:cs typeface="+mn-cs"/>
            </a:rPr>
            <a:t>で、平成１８年４月に比べ３８６人（普通会計）と職員定員適正化計画を超えて職員を削減した。人口が減少していく中、更なる職員数削減に取り組むため、令和７年度に第３次職員定員適正化計画を策定した。今後も、行政サービスの維持向上に努めながら、より適切な定員管理を行っていく。</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130810</xdr:rowOff>
    </xdr:from>
    <xdr:to>
      <xdr:col>81</xdr:col>
      <xdr:colOff>44450</xdr:colOff>
      <xdr:row>66</xdr:row>
      <xdr:rowOff>138854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4465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118745</xdr:rowOff>
    </xdr:from>
    <xdr:to>
      <xdr:col>77</xdr:col>
      <xdr:colOff>44450</xdr:colOff>
      <xdr:row>66</xdr:row>
      <xdr:rowOff>138854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43444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118745</xdr:rowOff>
    </xdr:from>
    <xdr:to>
      <xdr:col>72</xdr:col>
      <xdr:colOff>203200</xdr:colOff>
      <xdr:row>66</xdr:row>
      <xdr:rowOff>148907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143444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110702</xdr:rowOff>
    </xdr:from>
    <xdr:to>
      <xdr:col>68</xdr:col>
      <xdr:colOff>152400</xdr:colOff>
      <xdr:row>66</xdr:row>
      <xdr:rowOff>148907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426402"/>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80010</xdr:rowOff>
    </xdr:from>
    <xdr:to>
      <xdr:col>81</xdr:col>
      <xdr:colOff>95250</xdr:colOff>
      <xdr:row>67</xdr:row>
      <xdr:rowOff>10160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52087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36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88054</xdr:rowOff>
    </xdr:from>
    <xdr:to>
      <xdr:col>77</xdr:col>
      <xdr:colOff>95250</xdr:colOff>
      <xdr:row>67</xdr:row>
      <xdr:rowOff>18204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2981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9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67945</xdr:rowOff>
    </xdr:from>
    <xdr:to>
      <xdr:col>73</xdr:col>
      <xdr:colOff>44450</xdr:colOff>
      <xdr:row>66</xdr:row>
      <xdr:rowOff>169545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154322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98107</xdr:rowOff>
    </xdr:from>
    <xdr:to>
      <xdr:col>68</xdr:col>
      <xdr:colOff>203200</xdr:colOff>
      <xdr:row>67</xdr:row>
      <xdr:rowOff>28257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41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13034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50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59902</xdr:rowOff>
    </xdr:from>
    <xdr:to>
      <xdr:col>64</xdr:col>
      <xdr:colOff>152400</xdr:colOff>
      <xdr:row>66</xdr:row>
      <xdr:rowOff>161502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146279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46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tx1"/>
              </a:solidFill>
              <a:effectLst/>
              <a:latin typeface="+mn-lt"/>
              <a:ea typeface="+mn-ea"/>
              <a:cs typeface="+mn-cs"/>
            </a:rPr>
            <a:t>　当市の実質公債費比率（過去３か年平均）は７．</a:t>
          </a:r>
          <a:r>
            <a:rPr kumimoji="1" lang="ja-JP" altLang="en-US" sz="950">
              <a:solidFill>
                <a:schemeClr val="tx1"/>
              </a:solidFill>
              <a:effectLst/>
              <a:latin typeface="+mn-lt"/>
              <a:ea typeface="+mn-ea"/>
              <a:cs typeface="+mn-cs"/>
            </a:rPr>
            <a:t>１</a:t>
          </a:r>
          <a:r>
            <a:rPr kumimoji="1" lang="ja-JP" altLang="ja-JP" sz="950">
              <a:solidFill>
                <a:schemeClr val="tx1"/>
              </a:solidFill>
              <a:effectLst/>
              <a:latin typeface="+mn-lt"/>
              <a:ea typeface="+mn-ea"/>
              <a:cs typeface="+mn-cs"/>
            </a:rPr>
            <a:t>％と、類似団体平均（５．</a:t>
          </a:r>
          <a:r>
            <a:rPr kumimoji="1" lang="ja-JP" altLang="en-US" sz="950">
              <a:solidFill>
                <a:schemeClr val="tx1"/>
              </a:solidFill>
              <a:effectLst/>
              <a:latin typeface="+mn-lt"/>
              <a:ea typeface="+mn-ea"/>
              <a:cs typeface="+mn-cs"/>
            </a:rPr>
            <a:t>７</a:t>
          </a:r>
          <a:r>
            <a:rPr kumimoji="1" lang="ja-JP" altLang="ja-JP" sz="950">
              <a:solidFill>
                <a:schemeClr val="tx1"/>
              </a:solidFill>
              <a:effectLst/>
              <a:latin typeface="+mn-lt"/>
              <a:ea typeface="+mn-ea"/>
              <a:cs typeface="+mn-cs"/>
            </a:rPr>
            <a:t>％）や県内市町平均（５．</a:t>
          </a:r>
          <a:r>
            <a:rPr kumimoji="1" lang="ja-JP" altLang="en-US" sz="950">
              <a:solidFill>
                <a:schemeClr val="tx1"/>
              </a:solidFill>
              <a:effectLst/>
              <a:latin typeface="+mn-lt"/>
              <a:ea typeface="+mn-ea"/>
              <a:cs typeface="+mn-cs"/>
            </a:rPr>
            <a:t>３</a:t>
          </a:r>
          <a:r>
            <a:rPr kumimoji="1" lang="ja-JP" altLang="ja-JP" sz="950">
              <a:solidFill>
                <a:schemeClr val="tx1"/>
              </a:solidFill>
              <a:effectLst/>
              <a:latin typeface="+mn-lt"/>
              <a:ea typeface="+mn-ea"/>
              <a:cs typeface="+mn-cs"/>
            </a:rPr>
            <a:t>％）を上回っている。</a:t>
          </a:r>
          <a:endParaRPr lang="ja-JP" altLang="ja-JP" sz="950">
            <a:solidFill>
              <a:schemeClr val="tx1"/>
            </a:solidFill>
            <a:effectLst/>
          </a:endParaRPr>
        </a:p>
        <a:p>
          <a:r>
            <a:rPr kumimoji="1" lang="ja-JP" altLang="ja-JP" sz="950">
              <a:solidFill>
                <a:schemeClr val="tx1"/>
              </a:solidFill>
              <a:effectLst/>
              <a:latin typeface="+mn-lt"/>
              <a:ea typeface="+mn-ea"/>
              <a:cs typeface="+mn-cs"/>
            </a:rPr>
            <a:t>　（旧）緊急防災・減災事業債などの償還額が</a:t>
          </a:r>
          <a:r>
            <a:rPr kumimoji="1" lang="ja-JP" altLang="en-US" sz="950">
              <a:solidFill>
                <a:schemeClr val="tx1"/>
              </a:solidFill>
              <a:effectLst/>
              <a:latin typeface="+mn-lt"/>
              <a:ea typeface="+mn-ea"/>
              <a:cs typeface="+mn-cs"/>
            </a:rPr>
            <a:t>減少したことにより、</a:t>
          </a:r>
          <a:r>
            <a:rPr kumimoji="1" lang="ja-JP" altLang="ja-JP" sz="950">
              <a:solidFill>
                <a:schemeClr val="tx1"/>
              </a:solidFill>
              <a:effectLst/>
              <a:latin typeface="+mn-lt"/>
              <a:ea typeface="+mn-ea"/>
              <a:cs typeface="+mn-cs"/>
            </a:rPr>
            <a:t>分子となる公債費</a:t>
          </a:r>
          <a:r>
            <a:rPr kumimoji="1" lang="ja-JP" altLang="en-US" sz="950">
              <a:solidFill>
                <a:schemeClr val="tx1"/>
              </a:solidFill>
              <a:effectLst/>
              <a:latin typeface="+mn-lt"/>
              <a:ea typeface="+mn-ea"/>
              <a:cs typeface="+mn-cs"/>
            </a:rPr>
            <a:t>が減となったことに加え、</a:t>
          </a:r>
          <a:r>
            <a:rPr kumimoji="1" lang="ja-JP" altLang="ja-JP" sz="950" b="0" i="0" baseline="0">
              <a:solidFill>
                <a:schemeClr val="tx1"/>
              </a:solidFill>
              <a:effectLst/>
              <a:latin typeface="+mn-lt"/>
              <a:ea typeface="+mn-ea"/>
              <a:cs typeface="+mn-cs"/>
            </a:rPr>
            <a:t>標準税収入額等、普通交付税額</a:t>
          </a:r>
          <a:r>
            <a:rPr kumimoji="1" lang="ja-JP" altLang="en-US" sz="950" b="0" i="0" baseline="0">
              <a:solidFill>
                <a:schemeClr val="tx1"/>
              </a:solidFill>
              <a:effectLst/>
              <a:latin typeface="+mn-lt"/>
              <a:ea typeface="+mn-ea"/>
              <a:cs typeface="+mn-cs"/>
            </a:rPr>
            <a:t>の</a:t>
          </a:r>
          <a:r>
            <a:rPr kumimoji="1" lang="ja-JP" altLang="ja-JP" sz="950" b="0" i="0" baseline="0">
              <a:solidFill>
                <a:schemeClr val="tx1"/>
              </a:solidFill>
              <a:effectLst/>
              <a:latin typeface="+mn-lt"/>
              <a:ea typeface="+mn-ea"/>
              <a:cs typeface="+mn-cs"/>
            </a:rPr>
            <a:t>増</a:t>
          </a:r>
          <a:r>
            <a:rPr kumimoji="1" lang="ja-JP" altLang="en-US" sz="950" b="0" i="0" baseline="0">
              <a:solidFill>
                <a:schemeClr val="tx1"/>
              </a:solidFill>
              <a:effectLst/>
              <a:latin typeface="+mn-lt"/>
              <a:ea typeface="+mn-ea"/>
              <a:cs typeface="+mn-cs"/>
            </a:rPr>
            <a:t>や災害復旧費等に係る基準財政需要額の減により、</a:t>
          </a:r>
          <a:r>
            <a:rPr kumimoji="1" lang="ja-JP" altLang="ja-JP" sz="950" b="0" i="0" baseline="0">
              <a:solidFill>
                <a:schemeClr val="tx1"/>
              </a:solidFill>
              <a:effectLst/>
              <a:latin typeface="+mn-lt"/>
              <a:ea typeface="+mn-ea"/>
              <a:cs typeface="+mn-cs"/>
            </a:rPr>
            <a:t>分母となる標準財政規模が増</a:t>
          </a:r>
          <a:r>
            <a:rPr kumimoji="1" lang="ja-JP" altLang="en-US" sz="950" b="0" i="0" baseline="0">
              <a:solidFill>
                <a:schemeClr val="tx1"/>
              </a:solidFill>
              <a:effectLst/>
              <a:latin typeface="+mn-lt"/>
              <a:ea typeface="+mn-ea"/>
              <a:cs typeface="+mn-cs"/>
            </a:rPr>
            <a:t>となったことから</a:t>
          </a:r>
          <a:r>
            <a:rPr kumimoji="1" lang="ja-JP" altLang="ja-JP" sz="950">
              <a:solidFill>
                <a:schemeClr val="tx1"/>
              </a:solidFill>
              <a:effectLst/>
              <a:latin typeface="+mn-lt"/>
              <a:ea typeface="+mn-ea"/>
              <a:cs typeface="+mn-cs"/>
            </a:rPr>
            <a:t>、単年度の数値は令和</a:t>
          </a:r>
          <a:r>
            <a:rPr kumimoji="1" lang="ja-JP" altLang="en-US" sz="950">
              <a:solidFill>
                <a:schemeClr val="tx1"/>
              </a:solidFill>
              <a:effectLst/>
              <a:latin typeface="+mn-lt"/>
              <a:ea typeface="+mn-ea"/>
              <a:cs typeface="+mn-cs"/>
            </a:rPr>
            <a:t>５</a:t>
          </a:r>
          <a:r>
            <a:rPr kumimoji="1" lang="ja-JP" altLang="ja-JP" sz="950">
              <a:solidFill>
                <a:schemeClr val="tx1"/>
              </a:solidFill>
              <a:effectLst/>
              <a:latin typeface="+mn-lt"/>
              <a:ea typeface="+mn-ea"/>
              <a:cs typeface="+mn-cs"/>
            </a:rPr>
            <a:t>年度に比べ０．８ポイント減、過去３か年平均も０．</a:t>
          </a:r>
          <a:r>
            <a:rPr kumimoji="1" lang="ja-JP" altLang="en-US" sz="950">
              <a:solidFill>
                <a:schemeClr val="tx1"/>
              </a:solidFill>
              <a:effectLst/>
              <a:latin typeface="+mn-lt"/>
              <a:ea typeface="+mn-ea"/>
              <a:cs typeface="+mn-cs"/>
            </a:rPr>
            <a:t>７</a:t>
          </a:r>
          <a:r>
            <a:rPr kumimoji="1" lang="ja-JP" altLang="ja-JP" sz="950">
              <a:solidFill>
                <a:schemeClr val="tx1"/>
              </a:solidFill>
              <a:effectLst/>
              <a:latin typeface="+mn-lt"/>
              <a:ea typeface="+mn-ea"/>
              <a:cs typeface="+mn-cs"/>
            </a:rPr>
            <a:t>ポイント減と改善した。</a:t>
          </a:r>
          <a:endParaRPr lang="ja-JP" altLang="ja-JP" sz="950">
            <a:solidFill>
              <a:schemeClr val="tx1"/>
            </a:solidFill>
            <a:effectLst/>
          </a:endParaRPr>
        </a:p>
        <a:p>
          <a:r>
            <a:rPr kumimoji="1" lang="ja-JP" altLang="ja-JP" sz="950">
              <a:solidFill>
                <a:schemeClr val="tx1"/>
              </a:solidFill>
              <a:effectLst/>
              <a:latin typeface="+mn-lt"/>
              <a:ea typeface="+mn-ea"/>
              <a:cs typeface="+mn-cs"/>
            </a:rPr>
            <a:t>　今後は、緊急度や住民ニーズを的確に捉えた事業の選択と集中を徹底し、公債費と新規発行額の均衡を図りつつ、交付税措置のある地方債を活用して適正な財政運営に努めていく。</a:t>
          </a:r>
          <a:endParaRPr lang="ja-JP" altLang="ja-JP" sz="95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42</xdr:row>
      <xdr:rowOff>9313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5391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33444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102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33444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34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140546</xdr:rowOff>
    </xdr:from>
    <xdr:to>
      <xdr:col>68</xdr:col>
      <xdr:colOff>152400</xdr:colOff>
      <xdr:row>42</xdr:row>
      <xdr:rowOff>33444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699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0" i="0" baseline="0">
              <a:solidFill>
                <a:schemeClr val="tx1"/>
              </a:solidFill>
              <a:effectLst/>
              <a:latin typeface="+mn-lt"/>
              <a:ea typeface="+mn-ea"/>
              <a:cs typeface="+mn-cs"/>
            </a:rPr>
            <a:t>当市の将来負担比率は４</a:t>
          </a:r>
          <a:r>
            <a:rPr kumimoji="1" lang="ja-JP" altLang="en-US" sz="900" b="0" i="0" baseline="0">
              <a:solidFill>
                <a:schemeClr val="tx1"/>
              </a:solidFill>
              <a:effectLst/>
              <a:latin typeface="+mn-lt"/>
              <a:ea typeface="+mn-ea"/>
              <a:cs typeface="+mn-cs"/>
            </a:rPr>
            <a:t>９</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０</a:t>
          </a:r>
          <a:r>
            <a:rPr kumimoji="1" lang="ja-JP" altLang="ja-JP" sz="900" b="0" i="0" baseline="0">
              <a:solidFill>
                <a:schemeClr val="tx1"/>
              </a:solidFill>
              <a:effectLst/>
              <a:latin typeface="+mn-lt"/>
              <a:ea typeface="+mn-ea"/>
              <a:cs typeface="+mn-cs"/>
            </a:rPr>
            <a:t>％と、類似団体の平均（</a:t>
          </a:r>
          <a:r>
            <a:rPr kumimoji="1" lang="ja-JP" altLang="en-US" sz="900" b="0" i="0" baseline="0">
              <a:solidFill>
                <a:schemeClr val="tx1"/>
              </a:solidFill>
              <a:effectLst/>
              <a:latin typeface="+mn-lt"/>
              <a:ea typeface="+mn-ea"/>
              <a:cs typeface="+mn-cs"/>
            </a:rPr>
            <a:t>３</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６</a:t>
          </a:r>
          <a:r>
            <a:rPr kumimoji="1" lang="ja-JP" altLang="ja-JP" sz="900" b="0" i="0" baseline="0">
              <a:solidFill>
                <a:schemeClr val="tx1"/>
              </a:solidFill>
              <a:effectLst/>
              <a:latin typeface="+mn-lt"/>
              <a:ea typeface="+mn-ea"/>
              <a:cs typeface="+mn-cs"/>
            </a:rPr>
            <a:t>％）や県内市町の平均（</a:t>
          </a:r>
          <a:r>
            <a:rPr kumimoji="1" lang="ja-JP" altLang="en-US" sz="900" b="0" i="0" baseline="0">
              <a:solidFill>
                <a:schemeClr val="tx1"/>
              </a:solidFill>
              <a:effectLst/>
              <a:latin typeface="+mn-lt"/>
              <a:ea typeface="+mn-ea"/>
              <a:cs typeface="+mn-cs"/>
            </a:rPr>
            <a:t>３</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９</a:t>
          </a:r>
          <a:r>
            <a:rPr kumimoji="1" lang="ja-JP" altLang="ja-JP" sz="900" b="0" i="0" baseline="0">
              <a:solidFill>
                <a:schemeClr val="tx1"/>
              </a:solidFill>
              <a:effectLst/>
              <a:latin typeface="+mn-lt"/>
              <a:ea typeface="+mn-ea"/>
              <a:cs typeface="+mn-cs"/>
            </a:rPr>
            <a:t>％）をともに上回っている。</a:t>
          </a:r>
          <a:endParaRPr lang="ja-JP" altLang="ja-JP" sz="1050">
            <a:solidFill>
              <a:schemeClr val="tx1"/>
            </a:solidFill>
            <a:effectLst/>
          </a:endParaRPr>
        </a:p>
        <a:p>
          <a:r>
            <a:rPr kumimoji="1" lang="ja-JP" altLang="ja-JP" sz="900" b="0" i="0" baseline="0">
              <a:solidFill>
                <a:schemeClr val="tx1"/>
              </a:solidFill>
              <a:effectLst/>
              <a:latin typeface="+mn-lt"/>
              <a:ea typeface="+mn-ea"/>
              <a:cs typeface="+mn-cs"/>
            </a:rPr>
            <a:t>　臨時財政対策債発行可能額が減少する一方で、標準</a:t>
          </a:r>
          <a:r>
            <a:rPr kumimoji="1" lang="ja-JP" altLang="en-US" sz="900" b="0" i="0" baseline="0">
              <a:solidFill>
                <a:schemeClr val="tx1"/>
              </a:solidFill>
              <a:effectLst/>
              <a:latin typeface="+mn-lt"/>
              <a:ea typeface="+mn-ea"/>
              <a:cs typeface="+mn-cs"/>
            </a:rPr>
            <a:t>税</a:t>
          </a:r>
          <a:r>
            <a:rPr kumimoji="1" lang="ja-JP" altLang="ja-JP" sz="900" b="0" i="0" baseline="0">
              <a:solidFill>
                <a:schemeClr val="tx1"/>
              </a:solidFill>
              <a:effectLst/>
              <a:latin typeface="+mn-lt"/>
              <a:ea typeface="+mn-ea"/>
              <a:cs typeface="+mn-cs"/>
            </a:rPr>
            <a:t>収入額等、普通交付税額が増となり、分母となる標準財政規模が増加したことに加え、</a:t>
          </a:r>
          <a:r>
            <a:rPr kumimoji="1" lang="ja-JP" altLang="en-US" sz="900" b="0" i="0" baseline="0">
              <a:solidFill>
                <a:schemeClr val="tx1"/>
              </a:solidFill>
              <a:effectLst/>
              <a:latin typeface="+mn-lt"/>
              <a:ea typeface="+mn-ea"/>
              <a:cs typeface="+mn-cs"/>
            </a:rPr>
            <a:t>財政調整基金や新型コロナウイルス感染症対策応援基金の取り崩しなどにより</a:t>
          </a:r>
          <a:r>
            <a:rPr kumimoji="1" lang="ja-JP" altLang="ja-JP" sz="900" b="0" i="0" baseline="0">
              <a:solidFill>
                <a:schemeClr val="tx1"/>
              </a:solidFill>
              <a:effectLst/>
              <a:latin typeface="+mn-lt"/>
              <a:ea typeface="+mn-ea"/>
              <a:cs typeface="+mn-cs"/>
            </a:rPr>
            <a:t>、分子となる将来負担額が</a:t>
          </a:r>
          <a:r>
            <a:rPr kumimoji="1" lang="ja-JP" altLang="en-US" sz="900" b="0" i="0" baseline="0">
              <a:solidFill>
                <a:schemeClr val="tx1"/>
              </a:solidFill>
              <a:effectLst/>
              <a:latin typeface="+mn-lt"/>
              <a:ea typeface="+mn-ea"/>
              <a:cs typeface="+mn-cs"/>
            </a:rPr>
            <a:t>増加し</a:t>
          </a:r>
          <a:r>
            <a:rPr kumimoji="1" lang="ja-JP" altLang="ja-JP" sz="900" b="0" i="0" baseline="0">
              <a:solidFill>
                <a:schemeClr val="tx1"/>
              </a:solidFill>
              <a:effectLst/>
              <a:latin typeface="+mn-lt"/>
              <a:ea typeface="+mn-ea"/>
              <a:cs typeface="+mn-cs"/>
            </a:rPr>
            <a:t>、将来負担比率は前年度と比較して</a:t>
          </a:r>
          <a:r>
            <a:rPr kumimoji="1" lang="ja-JP" altLang="en-US" sz="900" b="0" i="0" baseline="0">
              <a:solidFill>
                <a:schemeClr val="tx1"/>
              </a:solidFill>
              <a:effectLst/>
              <a:latin typeface="+mn-lt"/>
              <a:ea typeface="+mn-ea"/>
              <a:cs typeface="+mn-cs"/>
            </a:rPr>
            <a:t>２</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１</a:t>
          </a:r>
          <a:r>
            <a:rPr kumimoji="1" lang="ja-JP" altLang="ja-JP" sz="900" b="0" i="0" baseline="0">
              <a:solidFill>
                <a:schemeClr val="tx1"/>
              </a:solidFill>
              <a:effectLst/>
              <a:latin typeface="+mn-lt"/>
              <a:ea typeface="+mn-ea"/>
              <a:cs typeface="+mn-cs"/>
            </a:rPr>
            <a:t>ポイント</a:t>
          </a:r>
          <a:r>
            <a:rPr kumimoji="1" lang="ja-JP" altLang="en-US" sz="900" b="0" i="0" baseline="0">
              <a:solidFill>
                <a:schemeClr val="tx1"/>
              </a:solidFill>
              <a:effectLst/>
              <a:latin typeface="+mn-lt"/>
              <a:ea typeface="+mn-ea"/>
              <a:cs typeface="+mn-cs"/>
            </a:rPr>
            <a:t>の増となった。　</a:t>
          </a:r>
          <a:endParaRPr kumimoji="1" lang="en-US" altLang="ja-JP" sz="900" b="0" i="0" baseline="0">
            <a:solidFill>
              <a:schemeClr val="tx1"/>
            </a:solidFill>
            <a:effectLst/>
            <a:latin typeface="+mn-lt"/>
            <a:ea typeface="+mn-ea"/>
            <a:cs typeface="+mn-cs"/>
          </a:endParaRPr>
        </a:p>
        <a:p>
          <a:r>
            <a:rPr kumimoji="1" lang="ja-JP" altLang="en-US" sz="9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地方債への過度な依存を避けるため、今後は、より一層、緊急度や住民ニーズを的確に捉えた事業の集中と選択を徹底し、交付税措置のある地方債の計画的な活用を図るとともに、受益者負担の適正化など更なる行財政改革を進め、適正な財政運営に努めていく。</a:t>
          </a:r>
          <a:endParaRPr lang="ja-JP" altLang="ja-JP" sz="105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108918</xdr:rowOff>
    </xdr:from>
    <xdr:to>
      <xdr:col>81</xdr:col>
      <xdr:colOff>44450</xdr:colOff>
      <xdr:row>16</xdr:row>
      <xdr:rowOff>133048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85211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108918</xdr:rowOff>
    </xdr:from>
    <xdr:to>
      <xdr:col>77</xdr:col>
      <xdr:colOff>44450</xdr:colOff>
      <xdr:row>16</xdr:row>
      <xdr:rowOff>151432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52118"/>
          <a:ext cx="8890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151432</xdr:rowOff>
    </xdr:from>
    <xdr:to>
      <xdr:col>72</xdr:col>
      <xdr:colOff>203200</xdr:colOff>
      <xdr:row>17</xdr:row>
      <xdr:rowOff>42031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94632"/>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42031</xdr:rowOff>
    </xdr:from>
    <xdr:to>
      <xdr:col>68</xdr:col>
      <xdr:colOff>152400</xdr:colOff>
      <xdr:row>17</xdr:row>
      <xdr:rowOff>155787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56681"/>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82248</xdr:rowOff>
    </xdr:from>
    <xdr:to>
      <xdr:col>81</xdr:col>
      <xdr:colOff>95250</xdr:colOff>
      <xdr:row>17</xdr:row>
      <xdr:rowOff>12398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2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54325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9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58118</xdr:rowOff>
    </xdr:from>
    <xdr:to>
      <xdr:col>77</xdr:col>
      <xdr:colOff>95250</xdr:colOff>
      <xdr:row>16</xdr:row>
      <xdr:rowOff>159718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144495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87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100632</xdr:rowOff>
    </xdr:from>
    <xdr:to>
      <xdr:col>73</xdr:col>
      <xdr:colOff>44450</xdr:colOff>
      <xdr:row>17</xdr:row>
      <xdr:rowOff>30782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15559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3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162681</xdr:rowOff>
    </xdr:from>
    <xdr:to>
      <xdr:col>68</xdr:col>
      <xdr:colOff>203200</xdr:colOff>
      <xdr:row>17</xdr:row>
      <xdr:rowOff>92831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77608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9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104987</xdr:rowOff>
    </xdr:from>
    <xdr:to>
      <xdr:col>64</xdr:col>
      <xdr:colOff>152400</xdr:colOff>
      <xdr:row>18</xdr:row>
      <xdr:rowOff>35137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19914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0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75,281
73,284
1,449.83
47,037,515
45,603,094
1,225,511
25,892,853
43,948,600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　広範囲な市域の行政サービスを維持していくため、地域の行政拠点施設を設置し、さらに消防防災体制も分散型としていることから、類似団体に比べ職員数が多くなっている。しかし、当市の著しい人口減少や厳しい財政状況に鑑みれば、効率的で効果的な行政経営に取り組まなければならない状況にあり、そのため、令和７年４月時点で、平成１８年４月に比べ３８６人（普通会計）の職員を削減した。今後も、行政サービスの維持向上に努めながら、職員定員適正化計画に基づき、退職者補充率の抑制などにより、職員数の削減を行うとともに、効率的な行政組織体制や事務合理化による時間外勤務の抑制により、人件費の削減に努めていく。</a:t>
          </a:r>
          <a:endParaRPr lang="ja-JP" altLang="ja-JP" sz="105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53848</xdr:rowOff>
    </xdr:from>
    <xdr:to>
      <xdr:col>24</xdr:col>
      <xdr:colOff>25400</xdr:colOff>
      <xdr:row>38</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689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44704</xdr:rowOff>
    </xdr:from>
    <xdr:to>
      <xdr:col>19</xdr:col>
      <xdr:colOff>187325</xdr:colOff>
      <xdr:row>38</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59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44704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278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2780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xdr:rowOff>
    </xdr:from>
    <xdr:to>
      <xdr:col>20</xdr:col>
      <xdr:colOff>38100</xdr:colOff>
      <xdr:row>38</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165354</xdr:rowOff>
    </xdr:from>
    <xdr:to>
      <xdr:col>15</xdr:col>
      <xdr:colOff>149225</xdr:colOff>
      <xdr:row>38</xdr:row>
      <xdr:rowOff>95504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80281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108204</xdr:rowOff>
    </xdr:from>
    <xdr:to>
      <xdr:col>6</xdr:col>
      <xdr:colOff>171450</xdr:colOff>
      <xdr:row>39</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23131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　令和</a:t>
          </a:r>
          <a:r>
            <a:rPr kumimoji="1" lang="ja-JP" altLang="en-US" sz="1100" b="0" i="0" baseline="0">
              <a:solidFill>
                <a:schemeClr val="tx1"/>
              </a:solidFill>
              <a:effectLst/>
              <a:latin typeface="+mn-lt"/>
              <a:ea typeface="+mn-ea"/>
              <a:cs typeface="+mn-cs"/>
            </a:rPr>
            <a:t>６</a:t>
          </a:r>
          <a:r>
            <a:rPr kumimoji="1" lang="ja-JP" altLang="ja-JP" sz="1100" b="0" i="0" baseline="0">
              <a:solidFill>
                <a:schemeClr val="tx1"/>
              </a:solidFill>
              <a:effectLst/>
              <a:latin typeface="+mn-lt"/>
              <a:ea typeface="+mn-ea"/>
              <a:cs typeface="+mn-cs"/>
            </a:rPr>
            <a:t>年度は、</a:t>
          </a:r>
          <a:r>
            <a:rPr kumimoji="1" lang="ja-JP" altLang="en-US" sz="1100" b="0" i="0" baseline="0">
              <a:solidFill>
                <a:schemeClr val="tx1"/>
              </a:solidFill>
              <a:effectLst/>
              <a:latin typeface="+mn-lt"/>
              <a:ea typeface="+mn-ea"/>
              <a:cs typeface="+mn-cs"/>
            </a:rPr>
            <a:t>旧日光総合会館解体整備事業</a:t>
          </a:r>
          <a:r>
            <a:rPr kumimoji="1" lang="ja-JP" altLang="ja-JP" sz="1100" b="0" i="0" baseline="0">
              <a:solidFill>
                <a:schemeClr val="tx1"/>
              </a:solidFill>
              <a:effectLst/>
              <a:latin typeface="+mn-lt"/>
              <a:ea typeface="+mn-ea"/>
              <a:cs typeface="+mn-cs"/>
            </a:rPr>
            <a:t>などから、前年度比</a:t>
          </a:r>
          <a:r>
            <a:rPr kumimoji="1" lang="ja-JP" altLang="en-US" sz="1100" b="0" i="0" baseline="0">
              <a:solidFill>
                <a:schemeClr val="tx1"/>
              </a:solidFill>
              <a:effectLst/>
              <a:latin typeface="+mn-lt"/>
              <a:ea typeface="+mn-ea"/>
              <a:cs typeface="+mn-cs"/>
            </a:rPr>
            <a:t>０</a:t>
          </a:r>
          <a:r>
            <a:rPr kumimoji="1" lang="ja-JP" altLang="ja-JP" sz="1100" b="0" i="0" baseline="0">
              <a:solidFill>
                <a:schemeClr val="tx1"/>
              </a:solidFill>
              <a:effectLst/>
              <a:latin typeface="+mn-lt"/>
              <a:ea typeface="+mn-ea"/>
              <a:cs typeface="+mn-cs"/>
            </a:rPr>
            <a:t>．</a:t>
          </a:r>
          <a:r>
            <a:rPr kumimoji="1" lang="ja-JP" altLang="en-US" sz="1100" b="0" i="0" baseline="0">
              <a:solidFill>
                <a:schemeClr val="tx1"/>
              </a:solidFill>
              <a:effectLst/>
              <a:latin typeface="+mn-lt"/>
              <a:ea typeface="+mn-ea"/>
              <a:cs typeface="+mn-cs"/>
            </a:rPr>
            <a:t>８</a:t>
          </a:r>
          <a:r>
            <a:rPr kumimoji="1" lang="ja-JP" altLang="ja-JP" sz="1100" b="0" i="0" baseline="0">
              <a:solidFill>
                <a:schemeClr val="tx1"/>
              </a:solidFill>
              <a:effectLst/>
              <a:latin typeface="+mn-lt"/>
              <a:ea typeface="+mn-ea"/>
              <a:cs typeface="+mn-cs"/>
            </a:rPr>
            <a:t>ポイント増加した。</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市域が広く公共施設や市営の観光施設を多く有し、その管理を主に民間委託や指定管理としていることが、物件費に係る経常収支比率が高い要因の一つである。公共施設マネジメントによる施設の統廃合等を行っているものの、昨今の物価高騰もあり、物件費は上昇傾向にあ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41275</xdr:rowOff>
    </xdr:from>
    <xdr:to>
      <xdr:col>82</xdr:col>
      <xdr:colOff>107950</xdr:colOff>
      <xdr:row>18</xdr:row>
      <xdr:rowOff>117475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2737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117475</xdr:rowOff>
    </xdr:from>
    <xdr:to>
      <xdr:col>78</xdr:col>
      <xdr:colOff>69850</xdr:colOff>
      <xdr:row>18</xdr:row>
      <xdr:rowOff>41275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321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79375</xdr:rowOff>
    </xdr:from>
    <xdr:to>
      <xdr:col>73</xdr:col>
      <xdr:colOff>180975</xdr:colOff>
      <xdr:row>17</xdr:row>
      <xdr:rowOff>117475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2257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79375</xdr:rowOff>
    </xdr:from>
    <xdr:to>
      <xdr:col>69</xdr:col>
      <xdr:colOff>92075</xdr:colOff>
      <xdr:row>17</xdr:row>
      <xdr:rowOff>60325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2257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66675</xdr:rowOff>
    </xdr:from>
    <xdr:to>
      <xdr:col>82</xdr:col>
      <xdr:colOff>158750</xdr:colOff>
      <xdr:row>18</xdr:row>
      <xdr:rowOff>168275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38752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2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161925</xdr:rowOff>
    </xdr:from>
    <xdr:to>
      <xdr:col>78</xdr:col>
      <xdr:colOff>120650</xdr:colOff>
      <xdr:row>18</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76852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6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66675</xdr:rowOff>
    </xdr:from>
    <xdr:to>
      <xdr:col>74</xdr:col>
      <xdr:colOff>31750</xdr:colOff>
      <xdr:row>17</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153052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28575</xdr:rowOff>
    </xdr:from>
    <xdr:to>
      <xdr:col>69</xdr:col>
      <xdr:colOff>142875</xdr:colOff>
      <xdr:row>16</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114952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xdr:rowOff>
    </xdr:from>
    <xdr:to>
      <xdr:col>65</xdr:col>
      <xdr:colOff>53975</xdr:colOff>
      <xdr:row>17</xdr:row>
      <xdr:rowOff>111125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95902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1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tx1"/>
              </a:solidFill>
              <a:effectLst/>
              <a:latin typeface="+mn-lt"/>
              <a:ea typeface="+mn-ea"/>
              <a:cs typeface="+mn-cs"/>
            </a:rPr>
            <a:t>　扶助費に係る経常収支比率は、類似団体や県内市町と比較するとやや低い状況にある。令和</a:t>
          </a:r>
          <a:r>
            <a:rPr kumimoji="1" lang="ja-JP" altLang="en-US" sz="900" b="0" i="0" baseline="0">
              <a:solidFill>
                <a:schemeClr val="tx1"/>
              </a:solidFill>
              <a:effectLst/>
              <a:latin typeface="+mn-lt"/>
              <a:ea typeface="+mn-ea"/>
              <a:cs typeface="+mn-cs"/>
            </a:rPr>
            <a:t>６</a:t>
          </a:r>
          <a:r>
            <a:rPr kumimoji="1" lang="ja-JP" altLang="ja-JP" sz="900" b="0" i="0" baseline="0">
              <a:solidFill>
                <a:schemeClr val="tx1"/>
              </a:solidFill>
              <a:effectLst/>
              <a:latin typeface="+mn-lt"/>
              <a:ea typeface="+mn-ea"/>
              <a:cs typeface="+mn-cs"/>
            </a:rPr>
            <a:t>年度は、</a:t>
          </a:r>
          <a:r>
            <a:rPr kumimoji="1" lang="ja-JP" altLang="en-US" sz="900" b="0" i="0" baseline="0">
              <a:solidFill>
                <a:schemeClr val="tx1"/>
              </a:solidFill>
              <a:effectLst/>
              <a:latin typeface="+mn-lt"/>
              <a:ea typeface="+mn-ea"/>
              <a:cs typeface="+mn-cs"/>
            </a:rPr>
            <a:t>障がい福祉サービス費給付費</a:t>
          </a:r>
          <a:r>
            <a:rPr kumimoji="1" lang="ja-JP" altLang="ja-JP" sz="900" b="0" i="0" baseline="0">
              <a:solidFill>
                <a:schemeClr val="tx1"/>
              </a:solidFill>
              <a:effectLst/>
              <a:latin typeface="+mn-lt"/>
              <a:ea typeface="+mn-ea"/>
              <a:cs typeface="+mn-cs"/>
            </a:rPr>
            <a:t>の増などにより０．３ポイント上昇した。</a:t>
          </a:r>
          <a:endParaRPr lang="ja-JP" altLang="ja-JP" sz="105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　障がい者自立支援給付費の増加や、こども医療費の助成における高校３年生相当までの現物給付方式など、市独自の社会保障施策の実施から事業費は高い傾向にある。そのため、他の自治体に比べ、扶助単価が著しく高い事業や当市独自の扶助等について見直しを図ることにより、上昇を抑制していく必要がある。</a:t>
          </a:r>
          <a:endParaRPr lang="ja-JP" altLang="ja-JP" sz="105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98425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3281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41275</xdr:rowOff>
    </xdr:from>
    <xdr:to>
      <xdr:col>19</xdr:col>
      <xdr:colOff>187325</xdr:colOff>
      <xdr:row>54</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299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41275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519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41275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519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47625</xdr:rowOff>
    </xdr:from>
    <xdr:to>
      <xdr:col>24</xdr:col>
      <xdr:colOff>76200</xdr:colOff>
      <xdr:row>54</xdr:row>
      <xdr:rowOff>149225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0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64152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161925</xdr:rowOff>
    </xdr:from>
    <xdr:to>
      <xdr:col>15</xdr:col>
      <xdr:colOff>149225</xdr:colOff>
      <xdr:row>54</xdr:row>
      <xdr:rowOff>92075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102252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1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161925</xdr:rowOff>
    </xdr:from>
    <xdr:to>
      <xdr:col>6</xdr:col>
      <xdr:colOff>171450</xdr:colOff>
      <xdr:row>54</xdr:row>
      <xdr:rowOff>92075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102252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1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　維持補修費、投資及び出資金、貸付金、繰出金などに係るその他の経常収支比率は、類似団体と同程度となっている。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令和</a:t>
          </a:r>
          <a:r>
            <a:rPr kumimoji="1" lang="ja-JP" altLang="en-US" sz="1100" b="0" i="0" baseline="0">
              <a:solidFill>
                <a:schemeClr val="tx1"/>
              </a:solidFill>
              <a:effectLst/>
              <a:latin typeface="+mn-lt"/>
              <a:ea typeface="+mn-ea"/>
              <a:cs typeface="+mn-cs"/>
            </a:rPr>
            <a:t>６</a:t>
          </a:r>
          <a:r>
            <a:rPr kumimoji="1" lang="ja-JP" altLang="ja-JP" sz="1100" b="0" i="0" baseline="0">
              <a:solidFill>
                <a:schemeClr val="tx1"/>
              </a:solidFill>
              <a:effectLst/>
              <a:latin typeface="+mn-lt"/>
              <a:ea typeface="+mn-ea"/>
              <a:cs typeface="+mn-cs"/>
            </a:rPr>
            <a:t>年度は１</a:t>
          </a:r>
          <a:r>
            <a:rPr kumimoji="1" lang="ja-JP" altLang="en-US" sz="1100" b="0" i="0" baseline="0">
              <a:solidFill>
                <a:schemeClr val="tx1"/>
              </a:solidFill>
              <a:effectLst/>
              <a:latin typeface="+mn-lt"/>
              <a:ea typeface="+mn-ea"/>
              <a:cs typeface="+mn-cs"/>
            </a:rPr>
            <a:t>３</a:t>
          </a:r>
          <a:r>
            <a:rPr kumimoji="1" lang="ja-JP" altLang="ja-JP" sz="1100" b="0" i="0" baseline="0">
              <a:solidFill>
                <a:schemeClr val="tx1"/>
              </a:solidFill>
              <a:effectLst/>
              <a:latin typeface="+mn-lt"/>
              <a:ea typeface="+mn-ea"/>
              <a:cs typeface="+mn-cs"/>
            </a:rPr>
            <a:t>．</a:t>
          </a:r>
          <a:r>
            <a:rPr kumimoji="1" lang="ja-JP" altLang="en-US" sz="1100" b="0" i="0" baseline="0">
              <a:solidFill>
                <a:schemeClr val="tx1"/>
              </a:solidFill>
              <a:effectLst/>
              <a:latin typeface="+mn-lt"/>
              <a:ea typeface="+mn-ea"/>
              <a:cs typeface="+mn-cs"/>
            </a:rPr>
            <a:t>２</a:t>
          </a:r>
          <a:r>
            <a:rPr kumimoji="1" lang="ja-JP" altLang="ja-JP" sz="1100" b="0" i="0" baseline="0">
              <a:solidFill>
                <a:schemeClr val="tx1"/>
              </a:solidFill>
              <a:effectLst/>
              <a:latin typeface="+mn-lt"/>
              <a:ea typeface="+mn-ea"/>
              <a:cs typeface="+mn-cs"/>
            </a:rPr>
            <a:t>％と、前年度比０．</a:t>
          </a:r>
          <a:r>
            <a:rPr kumimoji="1" lang="ja-JP" altLang="en-US" sz="1100" b="0" i="0" baseline="0">
              <a:solidFill>
                <a:schemeClr val="tx1"/>
              </a:solidFill>
              <a:effectLst/>
              <a:latin typeface="+mn-lt"/>
              <a:ea typeface="+mn-ea"/>
              <a:cs typeface="+mn-cs"/>
            </a:rPr>
            <a:t>３</a:t>
          </a:r>
          <a:r>
            <a:rPr kumimoji="1" lang="ja-JP" altLang="ja-JP" sz="1100" b="0" i="0" baseline="0">
              <a:solidFill>
                <a:schemeClr val="tx1"/>
              </a:solidFill>
              <a:effectLst/>
              <a:latin typeface="+mn-lt"/>
              <a:ea typeface="+mn-ea"/>
              <a:cs typeface="+mn-cs"/>
            </a:rPr>
            <a:t>ポイント</a:t>
          </a:r>
          <a:r>
            <a:rPr kumimoji="1" lang="ja-JP" altLang="en-US" sz="1100" b="0" i="0" baseline="0">
              <a:solidFill>
                <a:schemeClr val="tx1"/>
              </a:solidFill>
              <a:effectLst/>
              <a:latin typeface="+mn-lt"/>
              <a:ea typeface="+mn-ea"/>
              <a:cs typeface="+mn-cs"/>
            </a:rPr>
            <a:t>増加</a:t>
          </a:r>
          <a:r>
            <a:rPr kumimoji="1" lang="ja-JP" altLang="ja-JP" sz="1100" b="0" i="0" baseline="0">
              <a:solidFill>
                <a:schemeClr val="tx1"/>
              </a:solidFill>
              <a:effectLst/>
              <a:latin typeface="+mn-lt"/>
              <a:ea typeface="+mn-ea"/>
              <a:cs typeface="+mn-cs"/>
            </a:rPr>
            <a:t>しているが、その要因は、除排雪費</a:t>
          </a:r>
          <a:r>
            <a:rPr kumimoji="1" lang="ja-JP" altLang="en-US" sz="1100" b="0" i="0" baseline="0">
              <a:solidFill>
                <a:schemeClr val="tx1"/>
              </a:solidFill>
              <a:effectLst/>
              <a:latin typeface="+mn-lt"/>
              <a:ea typeface="+mn-ea"/>
              <a:cs typeface="+mn-cs"/>
            </a:rPr>
            <a:t>や道路橋りょうの維持管理費等の増加が主な要因である。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今後も公共施設マネジメント計画に基づき、施設保有量の適正化を推進し、維持補修費の平準化を図っていく。</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106426</xdr:rowOff>
    </xdr:from>
    <xdr:to>
      <xdr:col>82</xdr:col>
      <xdr:colOff>107950</xdr:colOff>
      <xdr:row>57</xdr:row>
      <xdr:rowOff>133858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790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106426</xdr:rowOff>
    </xdr:from>
    <xdr:to>
      <xdr:col>78</xdr:col>
      <xdr:colOff>69850</xdr:colOff>
      <xdr:row>57</xdr:row>
      <xdr:rowOff>143002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79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78994</xdr:rowOff>
    </xdr:from>
    <xdr:to>
      <xdr:col>73</xdr:col>
      <xdr:colOff>180975</xdr:colOff>
      <xdr:row>57</xdr:row>
      <xdr:rowOff>143002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516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51562</xdr:rowOff>
    </xdr:from>
    <xdr:to>
      <xdr:col>69</xdr:col>
      <xdr:colOff>92075</xdr:colOff>
      <xdr:row>57</xdr:row>
      <xdr:rowOff>78994</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24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83058</xdr:rowOff>
    </xdr:from>
    <xdr:to>
      <xdr:col>82</xdr:col>
      <xdr:colOff>158750</xdr:colOff>
      <xdr:row>58</xdr:row>
      <xdr:rowOff>13208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55135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55626</xdr:rowOff>
    </xdr:from>
    <xdr:to>
      <xdr:col>78</xdr:col>
      <xdr:colOff>120650</xdr:colOff>
      <xdr:row>57</xdr:row>
      <xdr:rowOff>157226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92202</xdr:rowOff>
    </xdr:from>
    <xdr:to>
      <xdr:col>74</xdr:col>
      <xdr:colOff>31750</xdr:colOff>
      <xdr:row>58</xdr:row>
      <xdr:rowOff>22352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7129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28194</xdr:rowOff>
    </xdr:from>
    <xdr:to>
      <xdr:col>69</xdr:col>
      <xdr:colOff>142875</xdr:colOff>
      <xdr:row>57</xdr:row>
      <xdr:rowOff>129794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114571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xdr:rowOff>
    </xdr:from>
    <xdr:to>
      <xdr:col>65</xdr:col>
      <xdr:colOff>53975</xdr:colOff>
      <xdr:row>57</xdr:row>
      <xdr:rowOff>102362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112539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補助費等係る経常収支比率は、類似団体や県内市町と比較して低くなっている。これは、合併前の一部事務組合が所管した事務を引き継いだため、負担金（補助費等に区分されるもの）が大幅に減少し、物件費や人件費に区分された背景がある。</a:t>
          </a:r>
          <a:endParaRPr lang="ja-JP" altLang="ja-JP" sz="105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　なお、補助金については、住民サービスの低下を最小限に抑えつつ、補助制度をより効果的・合理的に運用することを目的として、令和元年度に「日光市補助金の適正化に関する基準」を策定し、各補助金の効果検証・評価を実施するなど、適正化を推進している。</a:t>
          </a:r>
          <a:endParaRPr lang="ja-JP" altLang="ja-JP" sz="105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163576</xdr:rowOff>
    </xdr:from>
    <xdr:to>
      <xdr:col>82</xdr:col>
      <xdr:colOff>107950</xdr:colOff>
      <xdr:row>34</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59928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168148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563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131572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56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131572</xdr:rowOff>
    </xdr:from>
    <xdr:to>
      <xdr:col>69</xdr:col>
      <xdr:colOff>92075</xdr:colOff>
      <xdr:row>34</xdr:row>
      <xdr:rowOff>136144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608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112776</xdr:rowOff>
    </xdr:from>
    <xdr:to>
      <xdr:col>82</xdr:col>
      <xdr:colOff>158750</xdr:colOff>
      <xdr:row>35</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21353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5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117348</xdr:rowOff>
    </xdr:from>
    <xdr:to>
      <xdr:col>78</xdr:col>
      <xdr:colOff>120650</xdr:colOff>
      <xdr:row>35</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57675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80772</xdr:rowOff>
    </xdr:from>
    <xdr:to>
      <xdr:col>69</xdr:col>
      <xdr:colOff>142875</xdr:colOff>
      <xdr:row>35</xdr:row>
      <xdr:rowOff>10922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21099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公債費に係る経常収支比率は、合併特例事業債の積極的な活用などにより、類似団体や県内市町と比較し高い状況にある。公債費は減少傾向にあるものの、庁舎整備事業などの大型事業のため発行した多額の合併特例事業債の償還や、臨時財政対策債発行額の増加などから、しばらく高止まりが予想される。</a:t>
          </a:r>
          <a:endParaRPr lang="ja-JP" altLang="ja-JP" sz="11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地方債への過度な依存を避けるため、緊急度や住民ニーズを的確に捉えた事業の集中と選択を徹底し、交付税措置のある地方債の計画的な活用を図りながら、適正な財政運営に努めていく。</a:t>
          </a:r>
          <a:endParaRPr lang="ja-JP" altLang="ja-JP" sz="11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168911</xdr:rowOff>
    </xdr:from>
    <xdr:to>
      <xdr:col>24</xdr:col>
      <xdr:colOff>25400</xdr:colOff>
      <xdr:row>80</xdr:row>
      <xdr:rowOff>111761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71346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111761</xdr:rowOff>
    </xdr:from>
    <xdr:to>
      <xdr:col>19</xdr:col>
      <xdr:colOff>187325</xdr:colOff>
      <xdr:row>80</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8277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127000</xdr:rowOff>
    </xdr:from>
    <xdr:to>
      <xdr:col>15</xdr:col>
      <xdr:colOff>98425</xdr:colOff>
      <xdr:row>80</xdr:row>
      <xdr:rowOff>165100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84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127000</xdr:rowOff>
    </xdr:from>
    <xdr:to>
      <xdr:col>11</xdr:col>
      <xdr:colOff>9525</xdr:colOff>
      <xdr:row>80</xdr:row>
      <xdr:rowOff>134620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843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118111</xdr:rowOff>
    </xdr:from>
    <xdr:to>
      <xdr:col>24</xdr:col>
      <xdr:colOff>76200</xdr:colOff>
      <xdr:row>80</xdr:row>
      <xdr:rowOff>48261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26688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5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60961</xdr:rowOff>
    </xdr:from>
    <xdr:to>
      <xdr:col>20</xdr:col>
      <xdr:colOff>38100</xdr:colOff>
      <xdr:row>80</xdr:row>
      <xdr:rowOff>162561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147338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863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76200</xdr:rowOff>
    </xdr:from>
    <xdr:to>
      <xdr:col>11</xdr:col>
      <xdr:colOff>60325</xdr:colOff>
      <xdr:row>81</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162577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83820</xdr:rowOff>
    </xdr:from>
    <xdr:to>
      <xdr:col>6</xdr:col>
      <xdr:colOff>171450</xdr:colOff>
      <xdr:row>81</xdr:row>
      <xdr:rowOff>13970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170197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tx1"/>
              </a:solidFill>
              <a:effectLst/>
              <a:latin typeface="+mn-lt"/>
              <a:ea typeface="+mn-ea"/>
              <a:cs typeface="+mn-cs"/>
            </a:rPr>
            <a:t>　人件費や物件費の経常収支比率が類似団体と比較して高い状況にある一方で、扶助費や補助費等が類似団体と比較して低いため、公債費以外の経常収支比率は類似団体より３</a:t>
          </a:r>
          <a:r>
            <a:rPr kumimoji="1" lang="en-US"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２</a:t>
          </a:r>
          <a:r>
            <a:rPr kumimoji="1" lang="ja-JP" altLang="ja-JP" sz="900" b="0" i="0" baseline="0">
              <a:solidFill>
                <a:schemeClr val="tx1"/>
              </a:solidFill>
              <a:effectLst/>
              <a:latin typeface="+mn-lt"/>
              <a:ea typeface="+mn-ea"/>
              <a:cs typeface="+mn-cs"/>
            </a:rPr>
            <a:t>ポイント低い</a:t>
          </a:r>
          <a:r>
            <a:rPr kumimoji="1" lang="ja-JP" altLang="en-US" sz="900" b="0" i="0" baseline="0">
              <a:solidFill>
                <a:schemeClr val="tx1"/>
              </a:solidFill>
              <a:effectLst/>
              <a:latin typeface="+mn-lt"/>
              <a:ea typeface="+mn-ea"/>
              <a:cs typeface="+mn-cs"/>
            </a:rPr>
            <a:t>７７</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７</a:t>
          </a:r>
          <a:r>
            <a:rPr kumimoji="1" lang="ja-JP" altLang="ja-JP" sz="900" b="0" i="0" baseline="0">
              <a:solidFill>
                <a:schemeClr val="tx1"/>
              </a:solidFill>
              <a:effectLst/>
              <a:latin typeface="+mn-lt"/>
              <a:ea typeface="+mn-ea"/>
              <a:cs typeface="+mn-cs"/>
            </a:rPr>
            <a:t>％となった。</a:t>
          </a:r>
          <a:endParaRPr lang="ja-JP" altLang="ja-JP" sz="105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　令和</a:t>
          </a:r>
          <a:r>
            <a:rPr kumimoji="1" lang="ja-JP" altLang="en-US" sz="900" b="0" i="0" baseline="0">
              <a:solidFill>
                <a:schemeClr val="tx1"/>
              </a:solidFill>
              <a:effectLst/>
              <a:latin typeface="+mn-lt"/>
              <a:ea typeface="+mn-ea"/>
              <a:cs typeface="+mn-cs"/>
            </a:rPr>
            <a:t>６</a:t>
          </a:r>
          <a:r>
            <a:rPr kumimoji="1" lang="ja-JP" altLang="ja-JP" sz="900" b="0" i="0" baseline="0">
              <a:solidFill>
                <a:schemeClr val="tx1"/>
              </a:solidFill>
              <a:effectLst/>
              <a:latin typeface="+mn-lt"/>
              <a:ea typeface="+mn-ea"/>
              <a:cs typeface="+mn-cs"/>
            </a:rPr>
            <a:t>年度は、</a:t>
          </a:r>
          <a:r>
            <a:rPr kumimoji="1" lang="ja-JP" altLang="en-US" sz="900" b="0" i="0" baseline="0">
              <a:solidFill>
                <a:schemeClr val="tx1"/>
              </a:solidFill>
              <a:effectLst/>
              <a:latin typeface="+mn-lt"/>
              <a:ea typeface="+mn-ea"/>
              <a:cs typeface="+mn-cs"/>
            </a:rPr>
            <a:t>地方特例交付金や</a:t>
          </a:r>
          <a:r>
            <a:rPr kumimoji="1" lang="ja-JP" altLang="ja-JP" sz="900" b="0" i="0" baseline="0">
              <a:solidFill>
                <a:schemeClr val="tx1"/>
              </a:solidFill>
              <a:effectLst/>
              <a:latin typeface="+mn-lt"/>
              <a:ea typeface="+mn-ea"/>
              <a:cs typeface="+mn-cs"/>
            </a:rPr>
            <a:t>地方交付税が増加し経常一般財源が増加したものの、人件費、物件費、補助費に係る経常経費が増加したため、</a:t>
          </a:r>
          <a:r>
            <a:rPr kumimoji="1" lang="ja-JP" altLang="en-US" sz="900" b="0" i="0" baseline="0">
              <a:solidFill>
                <a:schemeClr val="tx1"/>
              </a:solidFill>
              <a:effectLst/>
              <a:latin typeface="+mn-lt"/>
              <a:ea typeface="+mn-ea"/>
              <a:cs typeface="+mn-cs"/>
            </a:rPr>
            <a:t>１</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４</a:t>
          </a:r>
          <a:r>
            <a:rPr kumimoji="1" lang="ja-JP" altLang="ja-JP" sz="900" b="0" i="0" baseline="0">
              <a:solidFill>
                <a:schemeClr val="tx1"/>
              </a:solidFill>
              <a:effectLst/>
              <a:latin typeface="+mn-lt"/>
              <a:ea typeface="+mn-ea"/>
              <a:cs typeface="+mn-cs"/>
            </a:rPr>
            <a:t>ポイント増加する結果となった。</a:t>
          </a:r>
          <a:endParaRPr lang="ja-JP" altLang="ja-JP" sz="105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　公債費は減少傾向にあるものの、人件費、物件費及び補助費等の経常経費の削減により、経常収支比率の改善を図る必要がある。</a:t>
          </a:r>
          <a:endParaRPr lang="ja-JP" altLang="ja-JP" sz="105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xdr:rowOff>
    </xdr:from>
    <xdr:to>
      <xdr:col>82</xdr:col>
      <xdr:colOff>107950</xdr:colOff>
      <xdr:row>75</xdr:row>
      <xdr:rowOff>78994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7373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94996</xdr:rowOff>
    </xdr:from>
    <xdr:to>
      <xdr:col>78</xdr:col>
      <xdr:colOff>69850</xdr:colOff>
      <xdr:row>75</xdr:row>
      <xdr:rowOff>14986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822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83566</xdr:rowOff>
    </xdr:from>
    <xdr:to>
      <xdr:col>73</xdr:col>
      <xdr:colOff>180975</xdr:colOff>
      <xdr:row>74</xdr:row>
      <xdr:rowOff>94996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9941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83566</xdr:rowOff>
    </xdr:from>
    <xdr:to>
      <xdr:col>69</xdr:col>
      <xdr:colOff>92075</xdr:colOff>
      <xdr:row>74</xdr:row>
      <xdr:rowOff>145288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599416"/>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28194</xdr:rowOff>
    </xdr:from>
    <xdr:to>
      <xdr:col>82</xdr:col>
      <xdr:colOff>158750</xdr:colOff>
      <xdr:row>75</xdr:row>
      <xdr:rowOff>129794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44721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3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135636</xdr:rowOff>
    </xdr:from>
    <xdr:to>
      <xdr:col>78</xdr:col>
      <xdr:colOff>120650</xdr:colOff>
      <xdr:row>75</xdr:row>
      <xdr:rowOff>65786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75963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9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44196</xdr:rowOff>
    </xdr:from>
    <xdr:to>
      <xdr:col>74</xdr:col>
      <xdr:colOff>31750</xdr:colOff>
      <xdr:row>74</xdr:row>
      <xdr:rowOff>145796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155973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32766</xdr:rowOff>
    </xdr:from>
    <xdr:to>
      <xdr:col>69</xdr:col>
      <xdr:colOff>142875</xdr:colOff>
      <xdr:row>73</xdr:row>
      <xdr:rowOff>134366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144543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1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94488</xdr:rowOff>
    </xdr:from>
    <xdr:to>
      <xdr:col>65</xdr:col>
      <xdr:colOff>53975</xdr:colOff>
      <xdr:row>75</xdr:row>
      <xdr:rowOff>24638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34815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156324</xdr:rowOff>
    </xdr:from>
    <xdr:to>
      <xdr:col>29</xdr:col>
      <xdr:colOff>127000</xdr:colOff>
      <xdr:row>17</xdr:row>
      <xdr:rowOff>51130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7149"/>
          <a:ext cx="647700" cy="66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51130</xdr:rowOff>
    </xdr:from>
    <xdr:to>
      <xdr:col>26</xdr:col>
      <xdr:colOff>50800</xdr:colOff>
      <xdr:row>17</xdr:row>
      <xdr:rowOff>69164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13405"/>
          <a:ext cx="698500" cy="18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69164</xdr:rowOff>
    </xdr:from>
    <xdr:to>
      <xdr:col>22</xdr:col>
      <xdr:colOff>114300</xdr:colOff>
      <xdr:row>17</xdr:row>
      <xdr:rowOff>75070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1439"/>
          <a:ext cx="698500" cy="5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67323</xdr:rowOff>
    </xdr:from>
    <xdr:to>
      <xdr:col>18</xdr:col>
      <xdr:colOff>177800</xdr:colOff>
      <xdr:row>17</xdr:row>
      <xdr:rowOff>75070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29598"/>
          <a:ext cx="698500" cy="7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105524</xdr:rowOff>
    </xdr:from>
    <xdr:to>
      <xdr:col>29</xdr:col>
      <xdr:colOff>177800</xdr:colOff>
      <xdr:row>17</xdr:row>
      <xdr:rowOff>35674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6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122051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4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330</xdr:rowOff>
    </xdr:from>
    <xdr:to>
      <xdr:col>26</xdr:col>
      <xdr:colOff>101600</xdr:colOff>
      <xdr:row>17</xdr:row>
      <xdr:rowOff>101930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2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112107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31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18364</xdr:rowOff>
    </xdr:from>
    <xdr:to>
      <xdr:col>22</xdr:col>
      <xdr:colOff>165100</xdr:colOff>
      <xdr:row>17</xdr:row>
      <xdr:rowOff>119964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0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130141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4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24270</xdr:rowOff>
    </xdr:from>
    <xdr:to>
      <xdr:col>19</xdr:col>
      <xdr:colOff>38100</xdr:colOff>
      <xdr:row>17</xdr:row>
      <xdr:rowOff>125870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6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136047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5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16523</xdr:rowOff>
    </xdr:from>
    <xdr:to>
      <xdr:col>15</xdr:col>
      <xdr:colOff>101600</xdr:colOff>
      <xdr:row>17</xdr:row>
      <xdr:rowOff>118123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8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128300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4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8748</xdr:rowOff>
    </xdr:from>
    <xdr:to>
      <xdr:col>29</xdr:col>
      <xdr:colOff>127000</xdr:colOff>
      <xdr:row>35</xdr:row>
      <xdr:rowOff>52084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19098"/>
          <a:ext cx="647700" cy="43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8748</xdr:rowOff>
    </xdr:from>
    <xdr:to>
      <xdr:col>26</xdr:col>
      <xdr:colOff>50800</xdr:colOff>
      <xdr:row>35</xdr:row>
      <xdr:rowOff>56820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19098"/>
          <a:ext cx="698500" cy="48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240484</xdr:rowOff>
    </xdr:from>
    <xdr:to>
      <xdr:col>22</xdr:col>
      <xdr:colOff>114300</xdr:colOff>
      <xdr:row>35</xdr:row>
      <xdr:rowOff>56820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507934"/>
          <a:ext cx="698500" cy="159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240484</xdr:rowOff>
    </xdr:from>
    <xdr:to>
      <xdr:col>18</xdr:col>
      <xdr:colOff>177800</xdr:colOff>
      <xdr:row>34</xdr:row>
      <xdr:rowOff>327972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07934"/>
          <a:ext cx="698500" cy="8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1284</xdr:rowOff>
    </xdr:from>
    <xdr:to>
      <xdr:col>29</xdr:col>
      <xdr:colOff>177800</xdr:colOff>
      <xdr:row>35</xdr:row>
      <xdr:rowOff>102884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11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189261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5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300848</xdr:rowOff>
    </xdr:from>
    <xdr:to>
      <xdr:col>26</xdr:col>
      <xdr:colOff>101600</xdr:colOff>
      <xdr:row>35</xdr:row>
      <xdr:rowOff>59548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68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69725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37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6020</xdr:rowOff>
    </xdr:from>
    <xdr:to>
      <xdr:col>22</xdr:col>
      <xdr:colOff>165100</xdr:colOff>
      <xdr:row>35</xdr:row>
      <xdr:rowOff>107620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16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117797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189683</xdr:rowOff>
    </xdr:from>
    <xdr:to>
      <xdr:col>19</xdr:col>
      <xdr:colOff>38100</xdr:colOff>
      <xdr:row>34</xdr:row>
      <xdr:rowOff>291283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57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301460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2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277172</xdr:rowOff>
    </xdr:from>
    <xdr:to>
      <xdr:col>15</xdr:col>
      <xdr:colOff>101600</xdr:colOff>
      <xdr:row>35</xdr:row>
      <xdr:rowOff>35872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44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46049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1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75,281
73,284
1,449.83
47,037,515
45,603,094
1,225,511
25,892,853
43,948,600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10688</xdr:rowOff>
    </xdr:from>
    <xdr:to>
      <xdr:col>24</xdr:col>
      <xdr:colOff>63500</xdr:colOff>
      <xdr:row>33</xdr:row>
      <xdr:rowOff>107304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68538"/>
          <a:ext cx="838200" cy="9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107304</xdr:rowOff>
    </xdr:from>
    <xdr:to>
      <xdr:col>19</xdr:col>
      <xdr:colOff>177800</xdr:colOff>
      <xdr:row>33</xdr:row>
      <xdr:rowOff>137463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65154"/>
          <a:ext cx="889000" cy="3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130442</xdr:rowOff>
    </xdr:from>
    <xdr:to>
      <xdr:col>15</xdr:col>
      <xdr:colOff>50800</xdr:colOff>
      <xdr:row>33</xdr:row>
      <xdr:rowOff>137463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788292"/>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120400</xdr:rowOff>
    </xdr:from>
    <xdr:to>
      <xdr:col>10</xdr:col>
      <xdr:colOff>114300</xdr:colOff>
      <xdr:row>33</xdr:row>
      <xdr:rowOff>130442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778250"/>
          <a:ext cx="889000" cy="1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131338</xdr:rowOff>
    </xdr:from>
    <xdr:to>
      <xdr:col>24</xdr:col>
      <xdr:colOff>114300</xdr:colOff>
      <xdr:row>33</xdr:row>
      <xdr:rowOff>61488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1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154215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6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56504</xdr:rowOff>
    </xdr:from>
    <xdr:to>
      <xdr:col>20</xdr:col>
      <xdr:colOff>38100</xdr:colOff>
      <xdr:row>33</xdr:row>
      <xdr:rowOff>158104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1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3181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86663</xdr:rowOff>
    </xdr:from>
    <xdr:to>
      <xdr:col>15</xdr:col>
      <xdr:colOff>101600</xdr:colOff>
      <xdr:row>34</xdr:row>
      <xdr:rowOff>16813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33340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1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79642</xdr:rowOff>
    </xdr:from>
    <xdr:to>
      <xdr:col>10</xdr:col>
      <xdr:colOff>165100</xdr:colOff>
      <xdr:row>34</xdr:row>
      <xdr:rowOff>9792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3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26319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1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69600</xdr:rowOff>
    </xdr:from>
    <xdr:to>
      <xdr:col>6</xdr:col>
      <xdr:colOff>38100</xdr:colOff>
      <xdr:row>33</xdr:row>
      <xdr:rowOff>171200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16277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0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81309</xdr:rowOff>
    </xdr:from>
    <xdr:to>
      <xdr:col>24</xdr:col>
      <xdr:colOff>63500</xdr:colOff>
      <xdr:row>57</xdr:row>
      <xdr:rowOff>116190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853959"/>
          <a:ext cx="838200" cy="3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103091</xdr:rowOff>
    </xdr:from>
    <xdr:to>
      <xdr:col>19</xdr:col>
      <xdr:colOff>177800</xdr:colOff>
      <xdr:row>57</xdr:row>
      <xdr:rowOff>116190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875741"/>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103091</xdr:rowOff>
    </xdr:from>
    <xdr:to>
      <xdr:col>15</xdr:col>
      <xdr:colOff>50800</xdr:colOff>
      <xdr:row>57</xdr:row>
      <xdr:rowOff>153729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875741"/>
          <a:ext cx="889000" cy="5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153729</xdr:rowOff>
    </xdr:from>
    <xdr:to>
      <xdr:col>10</xdr:col>
      <xdr:colOff>114300</xdr:colOff>
      <xdr:row>58</xdr:row>
      <xdr:rowOff>2794</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26379"/>
          <a:ext cx="889000" cy="2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30509</xdr:rowOff>
    </xdr:from>
    <xdr:to>
      <xdr:col>24</xdr:col>
      <xdr:colOff>114300</xdr:colOff>
      <xdr:row>57</xdr:row>
      <xdr:rowOff>132109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0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53386</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5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65390</xdr:rowOff>
    </xdr:from>
    <xdr:to>
      <xdr:col>20</xdr:col>
      <xdr:colOff>38100</xdr:colOff>
      <xdr:row>57</xdr:row>
      <xdr:rowOff>166990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3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12067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1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52291</xdr:rowOff>
    </xdr:from>
    <xdr:to>
      <xdr:col>15</xdr:col>
      <xdr:colOff>101600</xdr:colOff>
      <xdr:row>57</xdr:row>
      <xdr:rowOff>153891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2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170418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60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102929</xdr:rowOff>
    </xdr:from>
    <xdr:to>
      <xdr:col>10</xdr:col>
      <xdr:colOff>165100</xdr:colOff>
      <xdr:row>58</xdr:row>
      <xdr:rowOff>33079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49606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5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123444</xdr:rowOff>
    </xdr:from>
    <xdr:to>
      <xdr:col>6</xdr:col>
      <xdr:colOff>38100</xdr:colOff>
      <xdr:row>58</xdr:row>
      <xdr:rowOff>53594</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70121</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80950</xdr:rowOff>
    </xdr:from>
    <xdr:to>
      <xdr:col>24</xdr:col>
      <xdr:colOff>63500</xdr:colOff>
      <xdr:row>77</xdr:row>
      <xdr:rowOff>10540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111150"/>
          <a:ext cx="838200" cy="10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6083</xdr:rowOff>
    </xdr:from>
    <xdr:to>
      <xdr:col>19</xdr:col>
      <xdr:colOff>177800</xdr:colOff>
      <xdr:row>77</xdr:row>
      <xdr:rowOff>10540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207733"/>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6083</xdr:rowOff>
    </xdr:from>
    <xdr:to>
      <xdr:col>15</xdr:col>
      <xdr:colOff>50800</xdr:colOff>
      <xdr:row>77</xdr:row>
      <xdr:rowOff>6617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207733"/>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6617</xdr:rowOff>
    </xdr:from>
    <xdr:to>
      <xdr:col>10</xdr:col>
      <xdr:colOff>114300</xdr:colOff>
      <xdr:row>77</xdr:row>
      <xdr:rowOff>103200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208267"/>
          <a:ext cx="889000" cy="9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30150</xdr:rowOff>
    </xdr:from>
    <xdr:to>
      <xdr:col>24</xdr:col>
      <xdr:colOff>114300</xdr:colOff>
      <xdr:row>76</xdr:row>
      <xdr:rowOff>131750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0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53027</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91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131190</xdr:rowOff>
    </xdr:from>
    <xdr:to>
      <xdr:col>20</xdr:col>
      <xdr:colOff>38100</xdr:colOff>
      <xdr:row>77</xdr:row>
      <xdr:rowOff>61340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16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77868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293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126733</xdr:rowOff>
    </xdr:from>
    <xdr:to>
      <xdr:col>15</xdr:col>
      <xdr:colOff>101600</xdr:colOff>
      <xdr:row>77</xdr:row>
      <xdr:rowOff>56883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15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73410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93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127267</xdr:rowOff>
    </xdr:from>
    <xdr:to>
      <xdr:col>10</xdr:col>
      <xdr:colOff>165100</xdr:colOff>
      <xdr:row>77</xdr:row>
      <xdr:rowOff>57417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1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73944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29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52400</xdr:rowOff>
    </xdr:from>
    <xdr:to>
      <xdr:col>6</xdr:col>
      <xdr:colOff>38100</xdr:colOff>
      <xdr:row>77</xdr:row>
      <xdr:rowOff>154000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170527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0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81657</xdr:rowOff>
    </xdr:from>
    <xdr:to>
      <xdr:col>24</xdr:col>
      <xdr:colOff>63500</xdr:colOff>
      <xdr:row>98</xdr:row>
      <xdr:rowOff>24137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12307"/>
          <a:ext cx="838200" cy="11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24137</xdr:rowOff>
    </xdr:from>
    <xdr:to>
      <xdr:col>19</xdr:col>
      <xdr:colOff>177800</xdr:colOff>
      <xdr:row>98</xdr:row>
      <xdr:rowOff>141105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826237"/>
          <a:ext cx="889000" cy="11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154395</xdr:rowOff>
    </xdr:from>
    <xdr:to>
      <xdr:col>15</xdr:col>
      <xdr:colOff>50800</xdr:colOff>
      <xdr:row>98</xdr:row>
      <xdr:rowOff>141105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85045"/>
          <a:ext cx="889000" cy="15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154395</xdr:rowOff>
    </xdr:from>
    <xdr:to>
      <xdr:col>10</xdr:col>
      <xdr:colOff>114300</xdr:colOff>
      <xdr:row>99</xdr:row>
      <xdr:rowOff>80874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85045"/>
          <a:ext cx="889000" cy="26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30857</xdr:rowOff>
    </xdr:from>
    <xdr:to>
      <xdr:col>24</xdr:col>
      <xdr:colOff>114300</xdr:colOff>
      <xdr:row>97</xdr:row>
      <xdr:rowOff>132457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9284</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3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144787</xdr:rowOff>
    </xdr:from>
    <xdr:to>
      <xdr:col>20</xdr:col>
      <xdr:colOff>38100</xdr:colOff>
      <xdr:row>98</xdr:row>
      <xdr:rowOff>74937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7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66064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6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90305</xdr:rowOff>
    </xdr:from>
    <xdr:to>
      <xdr:col>15</xdr:col>
      <xdr:colOff>101600</xdr:colOff>
      <xdr:row>99</xdr:row>
      <xdr:rowOff>20455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9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99</xdr:row>
      <xdr:rowOff>11582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8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103595</xdr:rowOff>
    </xdr:from>
    <xdr:to>
      <xdr:col>10</xdr:col>
      <xdr:colOff>165100</xdr:colOff>
      <xdr:row>98</xdr:row>
      <xdr:rowOff>33745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24872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2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30074</xdr:rowOff>
    </xdr:from>
    <xdr:to>
      <xdr:col>6</xdr:col>
      <xdr:colOff>38100</xdr:colOff>
      <xdr:row>99</xdr:row>
      <xdr:rowOff>131674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0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122801</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09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3325</xdr:rowOff>
    </xdr:from>
    <xdr:to>
      <xdr:col>55</xdr:col>
      <xdr:colOff>0</xdr:colOff>
      <xdr:row>37</xdr:row>
      <xdr:rowOff>37081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46975"/>
          <a:ext cx="8382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37081</xdr:rowOff>
    </xdr:from>
    <xdr:to>
      <xdr:col>50</xdr:col>
      <xdr:colOff>114300</xdr:colOff>
      <xdr:row>37</xdr:row>
      <xdr:rowOff>37500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8073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29804</xdr:rowOff>
    </xdr:from>
    <xdr:to>
      <xdr:col>45</xdr:col>
      <xdr:colOff>177800</xdr:colOff>
      <xdr:row>37</xdr:row>
      <xdr:rowOff>37500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373454"/>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131318</xdr:rowOff>
    </xdr:from>
    <xdr:to>
      <xdr:col>41</xdr:col>
      <xdr:colOff>50800</xdr:colOff>
      <xdr:row>37</xdr:row>
      <xdr:rowOff>29804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17718"/>
          <a:ext cx="889000" cy="75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123975</xdr:rowOff>
    </xdr:from>
    <xdr:to>
      <xdr:col>55</xdr:col>
      <xdr:colOff>50800</xdr:colOff>
      <xdr:row>37</xdr:row>
      <xdr:rowOff>54125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9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102402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7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157731</xdr:rowOff>
    </xdr:from>
    <xdr:to>
      <xdr:col>50</xdr:col>
      <xdr:colOff>165100</xdr:colOff>
      <xdr:row>37</xdr:row>
      <xdr:rowOff>87881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2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79008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2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158150</xdr:rowOff>
    </xdr:from>
    <xdr:to>
      <xdr:col>46</xdr:col>
      <xdr:colOff>38100</xdr:colOff>
      <xdr:row>37</xdr:row>
      <xdr:rowOff>88300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3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79427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150454</xdr:rowOff>
    </xdr:from>
    <xdr:to>
      <xdr:col>41</xdr:col>
      <xdr:colOff>101600</xdr:colOff>
      <xdr:row>37</xdr:row>
      <xdr:rowOff>80604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2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71731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1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80518</xdr:rowOff>
    </xdr:from>
    <xdr:to>
      <xdr:col>36</xdr:col>
      <xdr:colOff>165100</xdr:colOff>
      <xdr:row>33</xdr:row>
      <xdr:rowOff>10668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6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1795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5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146417</xdr:rowOff>
    </xdr:from>
    <xdr:to>
      <xdr:col>55</xdr:col>
      <xdr:colOff>0</xdr:colOff>
      <xdr:row>56</xdr:row>
      <xdr:rowOff>162985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747617"/>
          <a:ext cx="8382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162985</xdr:rowOff>
    </xdr:from>
    <xdr:to>
      <xdr:col>50</xdr:col>
      <xdr:colOff>114300</xdr:colOff>
      <xdr:row>57</xdr:row>
      <xdr:rowOff>55303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764185"/>
          <a:ext cx="889000" cy="6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11260</xdr:rowOff>
    </xdr:from>
    <xdr:to>
      <xdr:col>45</xdr:col>
      <xdr:colOff>177800</xdr:colOff>
      <xdr:row>57</xdr:row>
      <xdr:rowOff>55303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612460"/>
          <a:ext cx="889000" cy="21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43993</xdr:rowOff>
    </xdr:from>
    <xdr:to>
      <xdr:col>41</xdr:col>
      <xdr:colOff>50800</xdr:colOff>
      <xdr:row>56</xdr:row>
      <xdr:rowOff>11260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473743"/>
          <a:ext cx="889000" cy="13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95617</xdr:rowOff>
    </xdr:from>
    <xdr:to>
      <xdr:col>55</xdr:col>
      <xdr:colOff>50800</xdr:colOff>
      <xdr:row>57</xdr:row>
      <xdr:rowOff>25767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9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74044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7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112185</xdr:rowOff>
    </xdr:from>
    <xdr:to>
      <xdr:col>50</xdr:col>
      <xdr:colOff>165100</xdr:colOff>
      <xdr:row>57</xdr:row>
      <xdr:rowOff>42335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33462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0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4503</xdr:rowOff>
    </xdr:from>
    <xdr:to>
      <xdr:col>46</xdr:col>
      <xdr:colOff>38100</xdr:colOff>
      <xdr:row>57</xdr:row>
      <xdr:rowOff>106103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97230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6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131910</xdr:rowOff>
    </xdr:from>
    <xdr:to>
      <xdr:col>41</xdr:col>
      <xdr:colOff>101600</xdr:colOff>
      <xdr:row>56</xdr:row>
      <xdr:rowOff>62060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78587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3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164643</xdr:rowOff>
    </xdr:from>
    <xdr:to>
      <xdr:col>36</xdr:col>
      <xdr:colOff>165100</xdr:colOff>
      <xdr:row>55</xdr:row>
      <xdr:rowOff>94793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2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111320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19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25400</xdr:rowOff>
    </xdr:from>
    <xdr:to>
      <xdr:col>55</xdr:col>
      <xdr:colOff>0</xdr:colOff>
      <xdr:row>78</xdr:row>
      <xdr:rowOff>140863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398500"/>
          <a:ext cx="838200" cy="11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44583</xdr:rowOff>
    </xdr:from>
    <xdr:to>
      <xdr:col>50</xdr:col>
      <xdr:colOff>114300</xdr:colOff>
      <xdr:row>78</xdr:row>
      <xdr:rowOff>140863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417683"/>
          <a:ext cx="889000" cy="9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44583</xdr:rowOff>
    </xdr:from>
    <xdr:to>
      <xdr:col>45</xdr:col>
      <xdr:colOff>177800</xdr:colOff>
      <xdr:row>78</xdr:row>
      <xdr:rowOff>160446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417683"/>
          <a:ext cx="889000" cy="11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148616</xdr:rowOff>
    </xdr:from>
    <xdr:to>
      <xdr:col>41</xdr:col>
      <xdr:colOff>50800</xdr:colOff>
      <xdr:row>78</xdr:row>
      <xdr:rowOff>160446</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21716"/>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146050</xdr:rowOff>
    </xdr:from>
    <xdr:to>
      <xdr:col>55</xdr:col>
      <xdr:colOff>50800</xdr:colOff>
      <xdr:row>78</xdr:row>
      <xdr:rowOff>76200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124477</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90063</xdr:rowOff>
    </xdr:from>
    <xdr:to>
      <xdr:col>50</xdr:col>
      <xdr:colOff>165100</xdr:colOff>
      <xdr:row>79</xdr:row>
      <xdr:rowOff>20213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6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11340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5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165233</xdr:rowOff>
    </xdr:from>
    <xdr:to>
      <xdr:col>46</xdr:col>
      <xdr:colOff>38100</xdr:colOff>
      <xdr:row>78</xdr:row>
      <xdr:rowOff>95383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6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86510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45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109646</xdr:rowOff>
    </xdr:from>
    <xdr:to>
      <xdr:col>41</xdr:col>
      <xdr:colOff>101600</xdr:colOff>
      <xdr:row>79</xdr:row>
      <xdr:rowOff>39796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8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30923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7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97816</xdr:rowOff>
    </xdr:from>
    <xdr:to>
      <xdr:col>36</xdr:col>
      <xdr:colOff>165100</xdr:colOff>
      <xdr:row>79</xdr:row>
      <xdr:rowOff>27966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7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19093</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6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144463</xdr:rowOff>
    </xdr:from>
    <xdr:to>
      <xdr:col>55</xdr:col>
      <xdr:colOff>0</xdr:colOff>
      <xdr:row>97</xdr:row>
      <xdr:rowOff>52845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603663"/>
          <a:ext cx="838200" cy="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144463</xdr:rowOff>
    </xdr:from>
    <xdr:to>
      <xdr:col>50</xdr:col>
      <xdr:colOff>114300</xdr:colOff>
      <xdr:row>97</xdr:row>
      <xdr:rowOff>100964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03663"/>
          <a:ext cx="889000" cy="12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125768</xdr:rowOff>
    </xdr:from>
    <xdr:to>
      <xdr:col>45</xdr:col>
      <xdr:colOff>177800</xdr:colOff>
      <xdr:row>97</xdr:row>
      <xdr:rowOff>100964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413518"/>
          <a:ext cx="889000" cy="3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125768</xdr:rowOff>
    </xdr:from>
    <xdr:to>
      <xdr:col>41</xdr:col>
      <xdr:colOff>50800</xdr:colOff>
      <xdr:row>95</xdr:row>
      <xdr:rowOff>126073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413518"/>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2045</xdr:rowOff>
    </xdr:from>
    <xdr:to>
      <xdr:col>55</xdr:col>
      <xdr:colOff>50800</xdr:colOff>
      <xdr:row>97</xdr:row>
      <xdr:rowOff>103645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3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151922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93663</xdr:rowOff>
    </xdr:from>
    <xdr:to>
      <xdr:col>50</xdr:col>
      <xdr:colOff>165100</xdr:colOff>
      <xdr:row>97</xdr:row>
      <xdr:rowOff>23813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5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40340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50164</xdr:rowOff>
    </xdr:from>
    <xdr:to>
      <xdr:col>46</xdr:col>
      <xdr:colOff>38100</xdr:colOff>
      <xdr:row>97</xdr:row>
      <xdr:rowOff>151764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8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142891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7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74968</xdr:rowOff>
    </xdr:from>
    <xdr:to>
      <xdr:col>41</xdr:col>
      <xdr:colOff>101600</xdr:colOff>
      <xdr:row>96</xdr:row>
      <xdr:rowOff>5118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3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21645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13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75273</xdr:rowOff>
    </xdr:from>
    <xdr:to>
      <xdr:col>36</xdr:col>
      <xdr:colOff>165100</xdr:colOff>
      <xdr:row>96</xdr:row>
      <xdr:rowOff>5423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3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21950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13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90236</xdr:rowOff>
    </xdr:from>
    <xdr:to>
      <xdr:col>85</xdr:col>
      <xdr:colOff>127000</xdr:colOff>
      <xdr:row>39</xdr:row>
      <xdr:rowOff>97964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76786"/>
          <a:ext cx="838200" cy="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94350</xdr:rowOff>
    </xdr:from>
    <xdr:to>
      <xdr:col>81</xdr:col>
      <xdr:colOff>50800</xdr:colOff>
      <xdr:row>39</xdr:row>
      <xdr:rowOff>97964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0900"/>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93588</xdr:rowOff>
    </xdr:from>
    <xdr:to>
      <xdr:col>76</xdr:col>
      <xdr:colOff>114300</xdr:colOff>
      <xdr:row>39</xdr:row>
      <xdr:rowOff>94350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01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31485</xdr:rowOff>
    </xdr:from>
    <xdr:to>
      <xdr:col>71</xdr:col>
      <xdr:colOff>177800</xdr:colOff>
      <xdr:row>39</xdr:row>
      <xdr:rowOff>93588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18035"/>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39436</xdr:rowOff>
    </xdr:from>
    <xdr:to>
      <xdr:col>85</xdr:col>
      <xdr:colOff>177800</xdr:colOff>
      <xdr:row>39</xdr:row>
      <xdr:rowOff>141036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2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9078</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47164</xdr:rowOff>
    </xdr:from>
    <xdr:to>
      <xdr:col>81</xdr:col>
      <xdr:colOff>101600</xdr:colOff>
      <xdr:row>39</xdr:row>
      <xdr:rowOff>148764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139891</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24333" y="682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43550</xdr:rowOff>
    </xdr:from>
    <xdr:to>
      <xdr:col>76</xdr:col>
      <xdr:colOff>165100</xdr:colOff>
      <xdr:row>39</xdr:row>
      <xdr:rowOff>145150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136277</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822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42788</xdr:rowOff>
    </xdr:from>
    <xdr:to>
      <xdr:col>72</xdr:col>
      <xdr:colOff>38100</xdr:colOff>
      <xdr:row>39</xdr:row>
      <xdr:rowOff>144388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135515</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22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152135</xdr:rowOff>
    </xdr:from>
    <xdr:to>
      <xdr:col>67</xdr:col>
      <xdr:colOff>101600</xdr:colOff>
      <xdr:row>39</xdr:row>
      <xdr:rowOff>82285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6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98812</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44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78257</xdr:rowOff>
    </xdr:from>
    <xdr:to>
      <xdr:col>85</xdr:col>
      <xdr:colOff>127000</xdr:colOff>
      <xdr:row>73</xdr:row>
      <xdr:rowOff>113399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594107"/>
          <a:ext cx="838200" cy="3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77508</xdr:rowOff>
    </xdr:from>
    <xdr:to>
      <xdr:col>81</xdr:col>
      <xdr:colOff>50800</xdr:colOff>
      <xdr:row>73</xdr:row>
      <xdr:rowOff>78257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593358"/>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59042</xdr:rowOff>
    </xdr:from>
    <xdr:to>
      <xdr:col>76</xdr:col>
      <xdr:colOff>114300</xdr:colOff>
      <xdr:row>73</xdr:row>
      <xdr:rowOff>77508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574892"/>
          <a:ext cx="8890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59042</xdr:rowOff>
    </xdr:from>
    <xdr:to>
      <xdr:col>71</xdr:col>
      <xdr:colOff>177800</xdr:colOff>
      <xdr:row>73</xdr:row>
      <xdr:rowOff>136601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574892"/>
          <a:ext cx="889000" cy="7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62599</xdr:rowOff>
    </xdr:from>
    <xdr:to>
      <xdr:col>85</xdr:col>
      <xdr:colOff>177800</xdr:colOff>
      <xdr:row>73</xdr:row>
      <xdr:rowOff>164199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57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85476</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42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27457</xdr:rowOff>
    </xdr:from>
    <xdr:to>
      <xdr:col>81</xdr:col>
      <xdr:colOff>101600</xdr:colOff>
      <xdr:row>73</xdr:row>
      <xdr:rowOff>129057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54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145584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31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26708</xdr:rowOff>
    </xdr:from>
    <xdr:to>
      <xdr:col>76</xdr:col>
      <xdr:colOff>165100</xdr:colOff>
      <xdr:row>73</xdr:row>
      <xdr:rowOff>128308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5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144835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31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8242</xdr:rowOff>
    </xdr:from>
    <xdr:to>
      <xdr:col>72</xdr:col>
      <xdr:colOff>38100</xdr:colOff>
      <xdr:row>73</xdr:row>
      <xdr:rowOff>109842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5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126369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29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85801</xdr:rowOff>
    </xdr:from>
    <xdr:to>
      <xdr:col>67</xdr:col>
      <xdr:colOff>101600</xdr:colOff>
      <xdr:row>74</xdr:row>
      <xdr:rowOff>15951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60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32478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37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150792</xdr:rowOff>
    </xdr:from>
    <xdr:to>
      <xdr:col>85</xdr:col>
      <xdr:colOff>127000</xdr:colOff>
      <xdr:row>98</xdr:row>
      <xdr:rowOff>22730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81442"/>
          <a:ext cx="838200" cy="4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22730</xdr:rowOff>
    </xdr:from>
    <xdr:to>
      <xdr:col>81</xdr:col>
      <xdr:colOff>50800</xdr:colOff>
      <xdr:row>98</xdr:row>
      <xdr:rowOff>48800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24830"/>
          <a:ext cx="889000" cy="2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137230</xdr:rowOff>
    </xdr:from>
    <xdr:to>
      <xdr:col>76</xdr:col>
      <xdr:colOff>114300</xdr:colOff>
      <xdr:row>98</xdr:row>
      <xdr:rowOff>48800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67880"/>
          <a:ext cx="889000" cy="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137230</xdr:rowOff>
    </xdr:from>
    <xdr:to>
      <xdr:col>71</xdr:col>
      <xdr:colOff>177800</xdr:colOff>
      <xdr:row>98</xdr:row>
      <xdr:rowOff>91630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67880"/>
          <a:ext cx="889000" cy="12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99992</xdr:rowOff>
    </xdr:from>
    <xdr:to>
      <xdr:col>85</xdr:col>
      <xdr:colOff>177800</xdr:colOff>
      <xdr:row>98</xdr:row>
      <xdr:rowOff>30142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3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78419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0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143380</xdr:rowOff>
    </xdr:from>
    <xdr:to>
      <xdr:col>81</xdr:col>
      <xdr:colOff>101600</xdr:colOff>
      <xdr:row>98</xdr:row>
      <xdr:rowOff>73530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64657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6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169450</xdr:rowOff>
    </xdr:from>
    <xdr:to>
      <xdr:col>76</xdr:col>
      <xdr:colOff>165100</xdr:colOff>
      <xdr:row>98</xdr:row>
      <xdr:rowOff>99600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90727</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8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86430</xdr:rowOff>
    </xdr:from>
    <xdr:to>
      <xdr:col>72</xdr:col>
      <xdr:colOff>38100</xdr:colOff>
      <xdr:row>98</xdr:row>
      <xdr:rowOff>16580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7707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0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40830</xdr:rowOff>
    </xdr:from>
    <xdr:to>
      <xdr:col>67</xdr:col>
      <xdr:colOff>101600</xdr:colOff>
      <xdr:row>98</xdr:row>
      <xdr:rowOff>142430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133557</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38608</xdr:rowOff>
    </xdr:from>
    <xdr:to>
      <xdr:col>116</xdr:col>
      <xdr:colOff>63500</xdr:colOff>
      <xdr:row>38</xdr:row>
      <xdr:rowOff>61468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5537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37084</xdr:rowOff>
    </xdr:from>
    <xdr:to>
      <xdr:col>111</xdr:col>
      <xdr:colOff>177800</xdr:colOff>
      <xdr:row>38</xdr:row>
      <xdr:rowOff>38608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55218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37084</xdr:rowOff>
    </xdr:from>
    <xdr:to>
      <xdr:col>107</xdr:col>
      <xdr:colOff>50800</xdr:colOff>
      <xdr:row>38</xdr:row>
      <xdr:rowOff>41148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552184"/>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41148</xdr:rowOff>
    </xdr:from>
    <xdr:to>
      <xdr:col>102</xdr:col>
      <xdr:colOff>114300</xdr:colOff>
      <xdr:row>38</xdr:row>
      <xdr:rowOff>57658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556248"/>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10668</xdr:rowOff>
    </xdr:from>
    <xdr:to>
      <xdr:col>116</xdr:col>
      <xdr:colOff>114300</xdr:colOff>
      <xdr:row>38</xdr:row>
      <xdr:rowOff>112268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2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33545</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3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159258</xdr:rowOff>
    </xdr:from>
    <xdr:to>
      <xdr:col>112</xdr:col>
      <xdr:colOff>38100</xdr:colOff>
      <xdr:row>38</xdr:row>
      <xdr:rowOff>89408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5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105935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27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157734</xdr:rowOff>
    </xdr:from>
    <xdr:to>
      <xdr:col>107</xdr:col>
      <xdr:colOff>101600</xdr:colOff>
      <xdr:row>38</xdr:row>
      <xdr:rowOff>87885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5013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104411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161798</xdr:rowOff>
    </xdr:from>
    <xdr:to>
      <xdr:col>102</xdr:col>
      <xdr:colOff>165100</xdr:colOff>
      <xdr:row>38</xdr:row>
      <xdr:rowOff>91948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5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108475</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6858</xdr:rowOff>
    </xdr:from>
    <xdr:to>
      <xdr:col>98</xdr:col>
      <xdr:colOff>38100</xdr:colOff>
      <xdr:row>38</xdr:row>
      <xdr:rowOff>108458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52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99585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61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99101</xdr:rowOff>
    </xdr:from>
    <xdr:to>
      <xdr:col>116</xdr:col>
      <xdr:colOff>63500</xdr:colOff>
      <xdr:row>56</xdr:row>
      <xdr:rowOff>109754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700301"/>
          <a:ext cx="8382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109754</xdr:rowOff>
    </xdr:from>
    <xdr:to>
      <xdr:col>111</xdr:col>
      <xdr:colOff>177800</xdr:colOff>
      <xdr:row>56</xdr:row>
      <xdr:rowOff>117274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710954"/>
          <a:ext cx="889000" cy="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117274</xdr:rowOff>
    </xdr:from>
    <xdr:to>
      <xdr:col>107</xdr:col>
      <xdr:colOff>50800</xdr:colOff>
      <xdr:row>56</xdr:row>
      <xdr:rowOff>125595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718474"/>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123927</xdr:rowOff>
    </xdr:from>
    <xdr:to>
      <xdr:col>102</xdr:col>
      <xdr:colOff>114300</xdr:colOff>
      <xdr:row>56</xdr:row>
      <xdr:rowOff>125595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725127"/>
          <a:ext cx="8890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48301</xdr:rowOff>
    </xdr:from>
    <xdr:to>
      <xdr:col>116</xdr:col>
      <xdr:colOff>114300</xdr:colOff>
      <xdr:row>56</xdr:row>
      <xdr:rowOff>149901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64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71178</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50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58954</xdr:rowOff>
    </xdr:from>
    <xdr:to>
      <xdr:col>112</xdr:col>
      <xdr:colOff>38100</xdr:colOff>
      <xdr:row>56</xdr:row>
      <xdr:rowOff>160554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66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5631</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43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66474</xdr:rowOff>
    </xdr:from>
    <xdr:to>
      <xdr:col>107</xdr:col>
      <xdr:colOff>101600</xdr:colOff>
      <xdr:row>56</xdr:row>
      <xdr:rowOff>168074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66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13151</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4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74795</xdr:rowOff>
    </xdr:from>
    <xdr:to>
      <xdr:col>102</xdr:col>
      <xdr:colOff>165100</xdr:colOff>
      <xdr:row>57</xdr:row>
      <xdr:rowOff>4945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67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21472</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45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73127</xdr:rowOff>
    </xdr:from>
    <xdr:to>
      <xdr:col>98</xdr:col>
      <xdr:colOff>38100</xdr:colOff>
      <xdr:row>57</xdr:row>
      <xdr:rowOff>3277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67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19804</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44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75197</xdr:rowOff>
    </xdr:from>
    <xdr:to>
      <xdr:col>116</xdr:col>
      <xdr:colOff>63500</xdr:colOff>
      <xdr:row>73</xdr:row>
      <xdr:rowOff>133528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591047"/>
          <a:ext cx="838200" cy="5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133528</xdr:rowOff>
    </xdr:from>
    <xdr:to>
      <xdr:col>111</xdr:col>
      <xdr:colOff>177800</xdr:colOff>
      <xdr:row>74</xdr:row>
      <xdr:rowOff>22657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49378"/>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22657</xdr:rowOff>
    </xdr:from>
    <xdr:to>
      <xdr:col>107</xdr:col>
      <xdr:colOff>50800</xdr:colOff>
      <xdr:row>74</xdr:row>
      <xdr:rowOff>69748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09957"/>
          <a:ext cx="8890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69748</xdr:rowOff>
    </xdr:from>
    <xdr:to>
      <xdr:col>102</xdr:col>
      <xdr:colOff>114300</xdr:colOff>
      <xdr:row>74</xdr:row>
      <xdr:rowOff>129680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57048"/>
          <a:ext cx="889000" cy="5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24397</xdr:rowOff>
    </xdr:from>
    <xdr:to>
      <xdr:col>116</xdr:col>
      <xdr:colOff>114300</xdr:colOff>
      <xdr:row>73</xdr:row>
      <xdr:rowOff>125997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4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47274</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39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82728</xdr:rowOff>
    </xdr:from>
    <xdr:to>
      <xdr:col>112</xdr:col>
      <xdr:colOff>38100</xdr:colOff>
      <xdr:row>74</xdr:row>
      <xdr:rowOff>12878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9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29405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37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143307</xdr:rowOff>
    </xdr:from>
    <xdr:to>
      <xdr:col>107</xdr:col>
      <xdr:colOff>101600</xdr:colOff>
      <xdr:row>74</xdr:row>
      <xdr:rowOff>73457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5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89984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43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18948</xdr:rowOff>
    </xdr:from>
    <xdr:to>
      <xdr:col>102</xdr:col>
      <xdr:colOff>165100</xdr:colOff>
      <xdr:row>74</xdr:row>
      <xdr:rowOff>120548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0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137075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8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78880</xdr:rowOff>
    </xdr:from>
    <xdr:to>
      <xdr:col>98</xdr:col>
      <xdr:colOff>38100</xdr:colOff>
      <xdr:row>75</xdr:row>
      <xdr:rowOff>9030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25557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54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　歳出決算総額は、市民一人当たり</a:t>
          </a:r>
          <a:r>
            <a:rPr kumimoji="1" lang="ja-JP" altLang="en-US" sz="1100" b="0" i="0" baseline="0">
              <a:solidFill>
                <a:schemeClr val="tx1"/>
              </a:solidFill>
              <a:effectLst/>
              <a:latin typeface="+mn-lt"/>
              <a:ea typeface="+mn-ea"/>
              <a:cs typeface="+mn-cs"/>
            </a:rPr>
            <a:t>６０５，７７２</a:t>
          </a:r>
          <a:r>
            <a:rPr kumimoji="1" lang="ja-JP" altLang="ja-JP" sz="1100" b="0" i="0" baseline="0">
              <a:solidFill>
                <a:schemeClr val="tx1"/>
              </a:solidFill>
              <a:effectLst/>
              <a:latin typeface="+mn-lt"/>
              <a:ea typeface="+mn-ea"/>
              <a:cs typeface="+mn-cs"/>
            </a:rPr>
            <a:t>円となっている。主な構成項目である人件費は、市民一人当たり１０</a:t>
          </a:r>
          <a:r>
            <a:rPr kumimoji="1" lang="ja-JP" altLang="en-US" sz="1100" b="0" i="0" baseline="0">
              <a:solidFill>
                <a:schemeClr val="tx1"/>
              </a:solidFill>
              <a:effectLst/>
              <a:latin typeface="+mn-lt"/>
              <a:ea typeface="+mn-ea"/>
              <a:cs typeface="+mn-cs"/>
            </a:rPr>
            <a:t>８</a:t>
          </a:r>
          <a:r>
            <a:rPr kumimoji="1" lang="ja-JP" altLang="ja-JP" sz="1100" b="0" i="0" baseline="0">
              <a:solidFill>
                <a:schemeClr val="tx1"/>
              </a:solidFill>
              <a:effectLst/>
              <a:latin typeface="+mn-lt"/>
              <a:ea typeface="+mn-ea"/>
              <a:cs typeface="+mn-cs"/>
            </a:rPr>
            <a:t>，４</a:t>
          </a:r>
          <a:r>
            <a:rPr kumimoji="1" lang="ja-JP" altLang="en-US" sz="1100" b="0" i="0" baseline="0">
              <a:solidFill>
                <a:schemeClr val="tx1"/>
              </a:solidFill>
              <a:effectLst/>
              <a:latin typeface="+mn-lt"/>
              <a:ea typeface="+mn-ea"/>
              <a:cs typeface="+mn-cs"/>
            </a:rPr>
            <a:t>０１</a:t>
          </a:r>
          <a:r>
            <a:rPr kumimoji="1" lang="ja-JP" altLang="ja-JP" sz="1100" b="0" i="0" baseline="0">
              <a:solidFill>
                <a:schemeClr val="tx1"/>
              </a:solidFill>
              <a:effectLst/>
              <a:latin typeface="+mn-lt"/>
              <a:ea typeface="+mn-ea"/>
              <a:cs typeface="+mn-cs"/>
            </a:rPr>
            <a:t>円となっており、類似団体や県内市町の平均を大きく上回っている。これは、広範囲な市域の行政サービスを維持していくため、地域の行政拠点施設として地区センター方式を採用し、さらに消防防災体制も分散型としていることから、類似団体に比べ職員数が多くなっていることによる。しかし、当市の著しい人口減少や厳しい財政状況に鑑みれば、効率的で効果的な行政経営に取り組まなければならない状況にあり、そのため、令和</a:t>
          </a:r>
          <a:r>
            <a:rPr kumimoji="1" lang="ja-JP" altLang="en-US" sz="1100" b="0" i="0" baseline="0">
              <a:solidFill>
                <a:schemeClr val="tx1"/>
              </a:solidFill>
              <a:effectLst/>
              <a:latin typeface="+mn-lt"/>
              <a:ea typeface="+mn-ea"/>
              <a:cs typeface="+mn-cs"/>
            </a:rPr>
            <a:t>７</a:t>
          </a:r>
          <a:r>
            <a:rPr kumimoji="1" lang="ja-JP" altLang="ja-JP" sz="1100" b="0" i="0" baseline="0">
              <a:solidFill>
                <a:schemeClr val="tx1"/>
              </a:solidFill>
              <a:effectLst/>
              <a:latin typeface="+mn-lt"/>
              <a:ea typeface="+mn-ea"/>
              <a:cs typeface="+mn-cs"/>
            </a:rPr>
            <a:t>年４月時点で、平成１８年４月に比べ３</a:t>
          </a:r>
          <a:r>
            <a:rPr kumimoji="1" lang="ja-JP" altLang="en-US" sz="1100" b="0" i="0" baseline="0">
              <a:solidFill>
                <a:schemeClr val="tx1"/>
              </a:solidFill>
              <a:effectLst/>
              <a:latin typeface="+mn-lt"/>
              <a:ea typeface="+mn-ea"/>
              <a:cs typeface="+mn-cs"/>
            </a:rPr>
            <a:t>８６</a:t>
          </a:r>
          <a:r>
            <a:rPr kumimoji="1" lang="ja-JP" altLang="ja-JP" sz="1100" b="0" i="0" baseline="0">
              <a:solidFill>
                <a:schemeClr val="tx1"/>
              </a:solidFill>
              <a:effectLst/>
              <a:latin typeface="+mn-lt"/>
              <a:ea typeface="+mn-ea"/>
              <a:cs typeface="+mn-cs"/>
            </a:rPr>
            <a:t>人（普通会計）の職員を削減した。今後も、行政サービスの維持向上に努めながら、職員定員適正化計画に基づき、退職者補充率の抑制などにより、職員数の削減を行うとともに、効率的な行政組織体制や事務合理化による時間外勤務の抑制により、人件費の削減に努めていく。また、物件費は市民一人当たり</a:t>
          </a:r>
          <a:r>
            <a:rPr kumimoji="1" lang="ja-JP" altLang="en-US" sz="1100" b="0" i="0" baseline="0">
              <a:solidFill>
                <a:schemeClr val="tx1"/>
              </a:solidFill>
              <a:effectLst/>
              <a:latin typeface="+mn-lt"/>
              <a:ea typeface="+mn-ea"/>
              <a:cs typeface="+mn-cs"/>
            </a:rPr>
            <a:t>１１０，３８０</a:t>
          </a:r>
          <a:r>
            <a:rPr kumimoji="1" lang="ja-JP" altLang="ja-JP" sz="1100" b="0" i="0" baseline="0">
              <a:solidFill>
                <a:schemeClr val="tx1"/>
              </a:solidFill>
              <a:effectLst/>
              <a:latin typeface="+mn-lt"/>
              <a:ea typeface="+mn-ea"/>
              <a:cs typeface="+mn-cs"/>
            </a:rPr>
            <a:t>円、公債費も市民一人当たり</a:t>
          </a:r>
          <a:r>
            <a:rPr kumimoji="1" lang="ja-JP" altLang="en-US" sz="1100" b="0" i="0" baseline="0">
              <a:solidFill>
                <a:schemeClr val="tx1"/>
              </a:solidFill>
              <a:effectLst/>
              <a:latin typeface="+mn-lt"/>
              <a:ea typeface="+mn-ea"/>
              <a:cs typeface="+mn-cs"/>
            </a:rPr>
            <a:t>７５，５７１</a:t>
          </a:r>
          <a:r>
            <a:rPr kumimoji="1" lang="ja-JP" altLang="ja-JP" sz="1100" b="0" i="0" baseline="0">
              <a:solidFill>
                <a:schemeClr val="tx1"/>
              </a:solidFill>
              <a:effectLst/>
              <a:latin typeface="+mn-lt"/>
              <a:ea typeface="+mn-ea"/>
              <a:cs typeface="+mn-cs"/>
            </a:rPr>
            <a:t>円と類似団体や県内市町の平均を大きく上回っており、コストがかなり高い状況となっている。これは、国際観光都市である当市が有する数多くの観光施設の維持管理や指定管理に要する経費が多いことや、これまでに合併特例債や過疎債などの活用して庁舎整備事業や観光施設整備事業等を実施してきたために増加したものである。今後は、公共施設マネジメントを推進するとともに、後年度の負担を考慮しながら、事業の緊急度や市民ニーズを的確に捉えて事業を進めていく。</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75,281
73,284
1,449.83
47,037,515
45,603,094
1,225,511
25,892,853
43,948,600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60147</xdr:rowOff>
    </xdr:from>
    <xdr:to>
      <xdr:col>24</xdr:col>
      <xdr:colOff>63500</xdr:colOff>
      <xdr:row>34</xdr:row>
      <xdr:rowOff>101752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89447"/>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60147</xdr:rowOff>
    </xdr:from>
    <xdr:to>
      <xdr:col>19</xdr:col>
      <xdr:colOff>177800</xdr:colOff>
      <xdr:row>34</xdr:row>
      <xdr:rowOff>141529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89447"/>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141529</xdr:rowOff>
    </xdr:from>
    <xdr:to>
      <xdr:col>15</xdr:col>
      <xdr:colOff>50800</xdr:colOff>
      <xdr:row>35</xdr:row>
      <xdr:rowOff>34087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70829"/>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16256</xdr:rowOff>
    </xdr:from>
    <xdr:to>
      <xdr:col>10</xdr:col>
      <xdr:colOff>114300</xdr:colOff>
      <xdr:row>35</xdr:row>
      <xdr:rowOff>34087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17006"/>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50952</xdr:rowOff>
    </xdr:from>
    <xdr:to>
      <xdr:col>24</xdr:col>
      <xdr:colOff>114300</xdr:colOff>
      <xdr:row>34</xdr:row>
      <xdr:rowOff>152552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8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73829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3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9347</xdr:rowOff>
    </xdr:from>
    <xdr:to>
      <xdr:col>20</xdr:col>
      <xdr:colOff>38100</xdr:colOff>
      <xdr:row>34</xdr:row>
      <xdr:rowOff>110947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3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127474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1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90729</xdr:rowOff>
    </xdr:from>
    <xdr:to>
      <xdr:col>15</xdr:col>
      <xdr:colOff>101600</xdr:colOff>
      <xdr:row>35</xdr:row>
      <xdr:rowOff>20879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37406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9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154737</xdr:rowOff>
    </xdr:from>
    <xdr:to>
      <xdr:col>10</xdr:col>
      <xdr:colOff>165100</xdr:colOff>
      <xdr:row>35</xdr:row>
      <xdr:rowOff>84887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101414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5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136906</xdr:rowOff>
    </xdr:from>
    <xdr:to>
      <xdr:col>6</xdr:col>
      <xdr:colOff>38100</xdr:colOff>
      <xdr:row>35</xdr:row>
      <xdr:rowOff>67056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83583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4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20658</xdr:rowOff>
    </xdr:from>
    <xdr:to>
      <xdr:col>24</xdr:col>
      <xdr:colOff>63500</xdr:colOff>
      <xdr:row>56</xdr:row>
      <xdr:rowOff>111674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21858"/>
          <a:ext cx="838200" cy="9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111674</xdr:rowOff>
    </xdr:from>
    <xdr:to>
      <xdr:col>19</xdr:col>
      <xdr:colOff>177800</xdr:colOff>
      <xdr:row>56</xdr:row>
      <xdr:rowOff>135840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12874"/>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103888</xdr:rowOff>
    </xdr:from>
    <xdr:to>
      <xdr:col>15</xdr:col>
      <xdr:colOff>50800</xdr:colOff>
      <xdr:row>56</xdr:row>
      <xdr:rowOff>135840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05088"/>
          <a:ext cx="889000" cy="3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51474</xdr:rowOff>
    </xdr:from>
    <xdr:to>
      <xdr:col>10</xdr:col>
      <xdr:colOff>114300</xdr:colOff>
      <xdr:row>56</xdr:row>
      <xdr:rowOff>103888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38324"/>
          <a:ext cx="889000" cy="56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141308</xdr:rowOff>
    </xdr:from>
    <xdr:to>
      <xdr:col>24</xdr:col>
      <xdr:colOff>114300</xdr:colOff>
      <xdr:row>56</xdr:row>
      <xdr:rowOff>71458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7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164185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2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60874</xdr:rowOff>
    </xdr:from>
    <xdr:to>
      <xdr:col>20</xdr:col>
      <xdr:colOff>38100</xdr:colOff>
      <xdr:row>56</xdr:row>
      <xdr:rowOff>162474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6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7551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3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85040</xdr:rowOff>
    </xdr:from>
    <xdr:to>
      <xdr:col>15</xdr:col>
      <xdr:colOff>101600</xdr:colOff>
      <xdr:row>57</xdr:row>
      <xdr:rowOff>15190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31717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46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53088</xdr:rowOff>
    </xdr:from>
    <xdr:to>
      <xdr:col>10</xdr:col>
      <xdr:colOff>165100</xdr:colOff>
      <xdr:row>56</xdr:row>
      <xdr:rowOff>154688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5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171215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2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674</xdr:rowOff>
    </xdr:from>
    <xdr:to>
      <xdr:col>6</xdr:col>
      <xdr:colOff>38100</xdr:colOff>
      <xdr:row>53</xdr:row>
      <xdr:rowOff>102274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8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118801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6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3876</xdr:rowOff>
    </xdr:from>
    <xdr:to>
      <xdr:col>24</xdr:col>
      <xdr:colOff>63500</xdr:colOff>
      <xdr:row>77</xdr:row>
      <xdr:rowOff>23955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34076"/>
          <a:ext cx="838200" cy="19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23955</xdr:rowOff>
    </xdr:from>
    <xdr:to>
      <xdr:col>19</xdr:col>
      <xdr:colOff>177800</xdr:colOff>
      <xdr:row>77</xdr:row>
      <xdr:rowOff>157375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25605"/>
          <a:ext cx="889000" cy="13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22118</xdr:rowOff>
    </xdr:from>
    <xdr:to>
      <xdr:col>15</xdr:col>
      <xdr:colOff>50800</xdr:colOff>
      <xdr:row>77</xdr:row>
      <xdr:rowOff>157375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23768"/>
          <a:ext cx="889000" cy="13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22118</xdr:rowOff>
    </xdr:from>
    <xdr:to>
      <xdr:col>10</xdr:col>
      <xdr:colOff>114300</xdr:colOff>
      <xdr:row>78</xdr:row>
      <xdr:rowOff>75492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23768"/>
          <a:ext cx="889000" cy="22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124525</xdr:rowOff>
    </xdr:from>
    <xdr:to>
      <xdr:col>24</xdr:col>
      <xdr:colOff>114300</xdr:colOff>
      <xdr:row>76</xdr:row>
      <xdr:rowOff>54676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832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102952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6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144605</xdr:rowOff>
    </xdr:from>
    <xdr:to>
      <xdr:col>20</xdr:col>
      <xdr:colOff>38100</xdr:colOff>
      <xdr:row>77</xdr:row>
      <xdr:rowOff>74755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7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65882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6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106575</xdr:rowOff>
    </xdr:from>
    <xdr:to>
      <xdr:col>15</xdr:col>
      <xdr:colOff>101600</xdr:colOff>
      <xdr:row>78</xdr:row>
      <xdr:rowOff>36725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0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27852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0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142768</xdr:rowOff>
    </xdr:from>
    <xdr:to>
      <xdr:col>10</xdr:col>
      <xdr:colOff>165100</xdr:colOff>
      <xdr:row>77</xdr:row>
      <xdr:rowOff>72918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7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64045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6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24692</xdr:rowOff>
    </xdr:from>
    <xdr:to>
      <xdr:col>6</xdr:col>
      <xdr:colOff>38100</xdr:colOff>
      <xdr:row>78</xdr:row>
      <xdr:rowOff>126292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9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117419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9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166226</xdr:rowOff>
    </xdr:from>
    <xdr:to>
      <xdr:col>24</xdr:col>
      <xdr:colOff>63500</xdr:colOff>
      <xdr:row>98</xdr:row>
      <xdr:rowOff>6293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96876"/>
          <a:ext cx="838200" cy="1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159908</xdr:rowOff>
    </xdr:from>
    <xdr:to>
      <xdr:col>19</xdr:col>
      <xdr:colOff>177800</xdr:colOff>
      <xdr:row>97</xdr:row>
      <xdr:rowOff>166226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90558"/>
          <a:ext cx="889000" cy="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144058</xdr:rowOff>
    </xdr:from>
    <xdr:to>
      <xdr:col>15</xdr:col>
      <xdr:colOff>50800</xdr:colOff>
      <xdr:row>97</xdr:row>
      <xdr:rowOff>159908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74708"/>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144058</xdr:rowOff>
    </xdr:from>
    <xdr:to>
      <xdr:col>10</xdr:col>
      <xdr:colOff>114300</xdr:colOff>
      <xdr:row>98</xdr:row>
      <xdr:rowOff>51670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74708"/>
          <a:ext cx="889000" cy="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126943</xdr:rowOff>
    </xdr:from>
    <xdr:to>
      <xdr:col>24</xdr:col>
      <xdr:colOff>114300</xdr:colOff>
      <xdr:row>98</xdr:row>
      <xdr:rowOff>57093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5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86320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4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115426</xdr:rowOff>
    </xdr:from>
    <xdr:to>
      <xdr:col>20</xdr:col>
      <xdr:colOff>38100</xdr:colOff>
      <xdr:row>98</xdr:row>
      <xdr:rowOff>45576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4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62103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2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109108</xdr:rowOff>
    </xdr:from>
    <xdr:to>
      <xdr:col>15</xdr:col>
      <xdr:colOff>101600</xdr:colOff>
      <xdr:row>98</xdr:row>
      <xdr:rowOff>39258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3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55785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1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93258</xdr:rowOff>
    </xdr:from>
    <xdr:to>
      <xdr:col>10</xdr:col>
      <xdr:colOff>165100</xdr:colOff>
      <xdr:row>98</xdr:row>
      <xdr:rowOff>23408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2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39935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4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870</xdr:rowOff>
    </xdr:from>
    <xdr:to>
      <xdr:col>6</xdr:col>
      <xdr:colOff>38100</xdr:colOff>
      <xdr:row>98</xdr:row>
      <xdr:rowOff>102470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0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118997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7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166243</xdr:rowOff>
    </xdr:from>
    <xdr:to>
      <xdr:col>55</xdr:col>
      <xdr:colOff>0</xdr:colOff>
      <xdr:row>38</xdr:row>
      <xdr:rowOff>167005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8134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167005</xdr:rowOff>
    </xdr:from>
    <xdr:to>
      <xdr:col>50</xdr:col>
      <xdr:colOff>114300</xdr:colOff>
      <xdr:row>39</xdr:row>
      <xdr:rowOff>1143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82105"/>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164084</xdr:rowOff>
    </xdr:from>
    <xdr:to>
      <xdr:col>45</xdr:col>
      <xdr:colOff>177800</xdr:colOff>
      <xdr:row>39</xdr:row>
      <xdr:rowOff>1143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79184"/>
          <a:ext cx="8890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161925</xdr:rowOff>
    </xdr:from>
    <xdr:to>
      <xdr:col>41</xdr:col>
      <xdr:colOff>50800</xdr:colOff>
      <xdr:row>38</xdr:row>
      <xdr:rowOff>164084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77025"/>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115443</xdr:rowOff>
    </xdr:from>
    <xdr:to>
      <xdr:col>55</xdr:col>
      <xdr:colOff>50800</xdr:colOff>
      <xdr:row>39</xdr:row>
      <xdr:rowOff>45593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116205</xdr:rowOff>
    </xdr:from>
    <xdr:to>
      <xdr:col>50</xdr:col>
      <xdr:colOff>165100</xdr:colOff>
      <xdr:row>39</xdr:row>
      <xdr:rowOff>46355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37482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24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121793</xdr:rowOff>
    </xdr:from>
    <xdr:to>
      <xdr:col>46</xdr:col>
      <xdr:colOff>38100</xdr:colOff>
      <xdr:row>39</xdr:row>
      <xdr:rowOff>51943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3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43070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29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113284</xdr:rowOff>
    </xdr:from>
    <xdr:to>
      <xdr:col>41</xdr:col>
      <xdr:colOff>101600</xdr:colOff>
      <xdr:row>39</xdr:row>
      <xdr:rowOff>43434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34561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2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111125</xdr:rowOff>
    </xdr:from>
    <xdr:to>
      <xdr:col>36</xdr:col>
      <xdr:colOff>165100</xdr:colOff>
      <xdr:row>39</xdr:row>
      <xdr:rowOff>41275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32402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18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163055</xdr:rowOff>
    </xdr:from>
    <xdr:to>
      <xdr:col>55</xdr:col>
      <xdr:colOff>0</xdr:colOff>
      <xdr:row>56</xdr:row>
      <xdr:rowOff>18923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92805"/>
          <a:ext cx="8382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18923</xdr:rowOff>
    </xdr:from>
    <xdr:to>
      <xdr:col>50</xdr:col>
      <xdr:colOff>114300</xdr:colOff>
      <xdr:row>56</xdr:row>
      <xdr:rowOff>38164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20123"/>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38164</xdr:rowOff>
    </xdr:from>
    <xdr:to>
      <xdr:col>45</xdr:col>
      <xdr:colOff>177800</xdr:colOff>
      <xdr:row>56</xdr:row>
      <xdr:rowOff>87160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39364"/>
          <a:ext cx="889000" cy="4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87160</xdr:rowOff>
    </xdr:from>
    <xdr:to>
      <xdr:col>41</xdr:col>
      <xdr:colOff>50800</xdr:colOff>
      <xdr:row>56</xdr:row>
      <xdr:rowOff>110820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88360"/>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112255</xdr:rowOff>
    </xdr:from>
    <xdr:to>
      <xdr:col>55</xdr:col>
      <xdr:colOff>50800</xdr:colOff>
      <xdr:row>56</xdr:row>
      <xdr:rowOff>42405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4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135132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9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139573</xdr:rowOff>
    </xdr:from>
    <xdr:to>
      <xdr:col>50</xdr:col>
      <xdr:colOff>165100</xdr:colOff>
      <xdr:row>56</xdr:row>
      <xdr:rowOff>69723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6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86250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158814</xdr:rowOff>
    </xdr:from>
    <xdr:to>
      <xdr:col>46</xdr:col>
      <xdr:colOff>38100</xdr:colOff>
      <xdr:row>56</xdr:row>
      <xdr:rowOff>88964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105491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6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36360</xdr:rowOff>
    </xdr:from>
    <xdr:to>
      <xdr:col>41</xdr:col>
      <xdr:colOff>101600</xdr:colOff>
      <xdr:row>56</xdr:row>
      <xdr:rowOff>137960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154487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1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60020</xdr:rowOff>
    </xdr:from>
    <xdr:to>
      <xdr:col>36</xdr:col>
      <xdr:colOff>165100</xdr:colOff>
      <xdr:row>56</xdr:row>
      <xdr:rowOff>161620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6697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3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117166</xdr:rowOff>
    </xdr:from>
    <xdr:to>
      <xdr:col>54</xdr:col>
      <xdr:colOff>189865</xdr:colOff>
      <xdr:row>79</xdr:row>
      <xdr:rowOff>73929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90116"/>
          <a:ext cx="1270" cy="1328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77756</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22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73929</xdr:rowOff>
    </xdr:from>
    <xdr:to>
      <xdr:col>55</xdr:col>
      <xdr:colOff>88900</xdr:colOff>
      <xdr:row>79</xdr:row>
      <xdr:rowOff>73929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1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63843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117166</xdr:rowOff>
    </xdr:from>
    <xdr:to>
      <xdr:col>55</xdr:col>
      <xdr:colOff>88900</xdr:colOff>
      <xdr:row>71</xdr:row>
      <xdr:rowOff>117166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9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111745</xdr:rowOff>
    </xdr:from>
    <xdr:to>
      <xdr:col>55</xdr:col>
      <xdr:colOff>0</xdr:colOff>
      <xdr:row>72</xdr:row>
      <xdr:rowOff>161417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456145"/>
          <a:ext cx="8382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111577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133150</xdr:rowOff>
    </xdr:from>
    <xdr:to>
      <xdr:col>55</xdr:col>
      <xdr:colOff>50800</xdr:colOff>
      <xdr:row>78</xdr:row>
      <xdr:rowOff>63300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3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71610</xdr:rowOff>
    </xdr:from>
    <xdr:to>
      <xdr:col>50</xdr:col>
      <xdr:colOff>114300</xdr:colOff>
      <xdr:row>72</xdr:row>
      <xdr:rowOff>161417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416010"/>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126848</xdr:rowOff>
    </xdr:from>
    <xdr:to>
      <xdr:col>50</xdr:col>
      <xdr:colOff>165100</xdr:colOff>
      <xdr:row>78</xdr:row>
      <xdr:rowOff>56998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48125</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42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71610</xdr:rowOff>
    </xdr:from>
    <xdr:to>
      <xdr:col>45</xdr:col>
      <xdr:colOff>177800</xdr:colOff>
      <xdr:row>73</xdr:row>
      <xdr:rowOff>4075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416010"/>
          <a:ext cx="889000" cy="10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65419</xdr:rowOff>
    </xdr:from>
    <xdr:to>
      <xdr:col>46</xdr:col>
      <xdr:colOff>38100</xdr:colOff>
      <xdr:row>77</xdr:row>
      <xdr:rowOff>167019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158146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148746</xdr:rowOff>
    </xdr:from>
    <xdr:to>
      <xdr:col>41</xdr:col>
      <xdr:colOff>50800</xdr:colOff>
      <xdr:row>73</xdr:row>
      <xdr:rowOff>4075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150246"/>
          <a:ext cx="889000" cy="36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66464</xdr:rowOff>
    </xdr:from>
    <xdr:to>
      <xdr:col>41</xdr:col>
      <xdr:colOff>101600</xdr:colOff>
      <xdr:row>77</xdr:row>
      <xdr:rowOff>168064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159191</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168126</xdr:rowOff>
    </xdr:from>
    <xdr:to>
      <xdr:col>36</xdr:col>
      <xdr:colOff>165100</xdr:colOff>
      <xdr:row>77</xdr:row>
      <xdr:rowOff>98276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89403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60945</xdr:rowOff>
    </xdr:from>
    <xdr:to>
      <xdr:col>55</xdr:col>
      <xdr:colOff>50800</xdr:colOff>
      <xdr:row>72</xdr:row>
      <xdr:rowOff>162545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4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83822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25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110617</xdr:rowOff>
    </xdr:from>
    <xdr:to>
      <xdr:col>50</xdr:col>
      <xdr:colOff>165100</xdr:colOff>
      <xdr:row>73</xdr:row>
      <xdr:rowOff>40767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45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57294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23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20810</xdr:rowOff>
    </xdr:from>
    <xdr:to>
      <xdr:col>46</xdr:col>
      <xdr:colOff>38100</xdr:colOff>
      <xdr:row>72</xdr:row>
      <xdr:rowOff>122410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36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138937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14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124725</xdr:rowOff>
    </xdr:from>
    <xdr:to>
      <xdr:col>41</xdr:col>
      <xdr:colOff>101600</xdr:colOff>
      <xdr:row>73</xdr:row>
      <xdr:rowOff>54875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4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71402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24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97946</xdr:rowOff>
    </xdr:from>
    <xdr:to>
      <xdr:col>36</xdr:col>
      <xdr:colOff>165100</xdr:colOff>
      <xdr:row>71</xdr:row>
      <xdr:rowOff>28096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0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44623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18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59595</xdr:rowOff>
    </xdr:from>
    <xdr:to>
      <xdr:col>55</xdr:col>
      <xdr:colOff>0</xdr:colOff>
      <xdr:row>96</xdr:row>
      <xdr:rowOff>164218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18795"/>
          <a:ext cx="838200" cy="10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164218</xdr:rowOff>
    </xdr:from>
    <xdr:to>
      <xdr:col>50</xdr:col>
      <xdr:colOff>114300</xdr:colOff>
      <xdr:row>97</xdr:row>
      <xdr:rowOff>82302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23418"/>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113925</xdr:rowOff>
    </xdr:from>
    <xdr:to>
      <xdr:col>45</xdr:col>
      <xdr:colOff>177800</xdr:colOff>
      <xdr:row>97</xdr:row>
      <xdr:rowOff>82302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73125"/>
          <a:ext cx="889000" cy="13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94990</xdr:rowOff>
    </xdr:from>
    <xdr:to>
      <xdr:col>41</xdr:col>
      <xdr:colOff>50800</xdr:colOff>
      <xdr:row>96</xdr:row>
      <xdr:rowOff>113925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54190"/>
          <a:ext cx="889000" cy="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8795</xdr:rowOff>
    </xdr:from>
    <xdr:to>
      <xdr:col>55</xdr:col>
      <xdr:colOff>50800</xdr:colOff>
      <xdr:row>96</xdr:row>
      <xdr:rowOff>110395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31672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113418</xdr:rowOff>
    </xdr:from>
    <xdr:to>
      <xdr:col>50</xdr:col>
      <xdr:colOff>165100</xdr:colOff>
      <xdr:row>97</xdr:row>
      <xdr:rowOff>43568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34695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6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31502</xdr:rowOff>
    </xdr:from>
    <xdr:to>
      <xdr:col>46</xdr:col>
      <xdr:colOff>38100</xdr:colOff>
      <xdr:row>97</xdr:row>
      <xdr:rowOff>133102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124229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5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63125</xdr:rowOff>
    </xdr:from>
    <xdr:to>
      <xdr:col>41</xdr:col>
      <xdr:colOff>101600</xdr:colOff>
      <xdr:row>96</xdr:row>
      <xdr:rowOff>164725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9802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9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44190</xdr:rowOff>
    </xdr:from>
    <xdr:to>
      <xdr:col>36</xdr:col>
      <xdr:colOff>165100</xdr:colOff>
      <xdr:row>96</xdr:row>
      <xdr:rowOff>145790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162317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7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63786</xdr:rowOff>
    </xdr:from>
    <xdr:to>
      <xdr:col>85</xdr:col>
      <xdr:colOff>127000</xdr:colOff>
      <xdr:row>36</xdr:row>
      <xdr:rowOff>70663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235986"/>
          <a:ext cx="8382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63786</xdr:rowOff>
    </xdr:from>
    <xdr:to>
      <xdr:col>81</xdr:col>
      <xdr:colOff>50800</xdr:colOff>
      <xdr:row>36</xdr:row>
      <xdr:rowOff>87465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235986"/>
          <a:ext cx="8890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87465</xdr:rowOff>
    </xdr:from>
    <xdr:to>
      <xdr:col>76</xdr:col>
      <xdr:colOff>114300</xdr:colOff>
      <xdr:row>36</xdr:row>
      <xdr:rowOff>134252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59665"/>
          <a:ext cx="889000" cy="4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134252</xdr:rowOff>
    </xdr:from>
    <xdr:to>
      <xdr:col>71</xdr:col>
      <xdr:colOff>177800</xdr:colOff>
      <xdr:row>36</xdr:row>
      <xdr:rowOff>137547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06452"/>
          <a:ext cx="889000" cy="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19863</xdr:rowOff>
    </xdr:from>
    <xdr:to>
      <xdr:col>85</xdr:col>
      <xdr:colOff>177800</xdr:colOff>
      <xdr:row>36</xdr:row>
      <xdr:rowOff>121463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1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42740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0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12986</xdr:rowOff>
    </xdr:from>
    <xdr:to>
      <xdr:col>81</xdr:col>
      <xdr:colOff>101600</xdr:colOff>
      <xdr:row>36</xdr:row>
      <xdr:rowOff>114586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8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131113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96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36665</xdr:rowOff>
    </xdr:from>
    <xdr:to>
      <xdr:col>76</xdr:col>
      <xdr:colOff>165100</xdr:colOff>
      <xdr:row>36</xdr:row>
      <xdr:rowOff>138265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0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154792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98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83452</xdr:rowOff>
    </xdr:from>
    <xdr:to>
      <xdr:col>72</xdr:col>
      <xdr:colOff>38100</xdr:colOff>
      <xdr:row>37</xdr:row>
      <xdr:rowOff>13602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5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30129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3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86747</xdr:rowOff>
    </xdr:from>
    <xdr:to>
      <xdr:col>67</xdr:col>
      <xdr:colOff>101600</xdr:colOff>
      <xdr:row>37</xdr:row>
      <xdr:rowOff>16897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33424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03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79184</xdr:rowOff>
    </xdr:from>
    <xdr:to>
      <xdr:col>85</xdr:col>
      <xdr:colOff>127000</xdr:colOff>
      <xdr:row>57</xdr:row>
      <xdr:rowOff>118402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51834"/>
          <a:ext cx="838200" cy="3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100495</xdr:rowOff>
    </xdr:from>
    <xdr:to>
      <xdr:col>81</xdr:col>
      <xdr:colOff>50800</xdr:colOff>
      <xdr:row>57</xdr:row>
      <xdr:rowOff>118402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73145"/>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55855</xdr:rowOff>
    </xdr:from>
    <xdr:to>
      <xdr:col>76</xdr:col>
      <xdr:colOff>114300</xdr:colOff>
      <xdr:row>57</xdr:row>
      <xdr:rowOff>100495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28505"/>
          <a:ext cx="889000" cy="4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93116</xdr:rowOff>
    </xdr:from>
    <xdr:to>
      <xdr:col>71</xdr:col>
      <xdr:colOff>177800</xdr:colOff>
      <xdr:row>57</xdr:row>
      <xdr:rowOff>55855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94316"/>
          <a:ext cx="889000" cy="13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28384</xdr:rowOff>
    </xdr:from>
    <xdr:to>
      <xdr:col>85</xdr:col>
      <xdr:colOff>177800</xdr:colOff>
      <xdr:row>57</xdr:row>
      <xdr:rowOff>129984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0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6811</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7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67602</xdr:rowOff>
    </xdr:from>
    <xdr:to>
      <xdr:col>81</xdr:col>
      <xdr:colOff>101600</xdr:colOff>
      <xdr:row>57</xdr:row>
      <xdr:rowOff>169202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4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160329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3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49695</xdr:rowOff>
    </xdr:from>
    <xdr:to>
      <xdr:col>76</xdr:col>
      <xdr:colOff>165100</xdr:colOff>
      <xdr:row>57</xdr:row>
      <xdr:rowOff>151295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167822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5055</xdr:rowOff>
    </xdr:from>
    <xdr:to>
      <xdr:col>72</xdr:col>
      <xdr:colOff>38100</xdr:colOff>
      <xdr:row>57</xdr:row>
      <xdr:rowOff>106655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7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123182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5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42316</xdr:rowOff>
    </xdr:from>
    <xdr:to>
      <xdr:col>67</xdr:col>
      <xdr:colOff>101600</xdr:colOff>
      <xdr:row>56</xdr:row>
      <xdr:rowOff>143916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160443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90235</xdr:rowOff>
    </xdr:from>
    <xdr:to>
      <xdr:col>85</xdr:col>
      <xdr:colOff>127000</xdr:colOff>
      <xdr:row>79</xdr:row>
      <xdr:rowOff>97965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634785"/>
          <a:ext cx="838200" cy="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94351</xdr:rowOff>
    </xdr:from>
    <xdr:to>
      <xdr:col>81</xdr:col>
      <xdr:colOff>50800</xdr:colOff>
      <xdr:row>79</xdr:row>
      <xdr:rowOff>97965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38901"/>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93588</xdr:rowOff>
    </xdr:from>
    <xdr:to>
      <xdr:col>76</xdr:col>
      <xdr:colOff>114300</xdr:colOff>
      <xdr:row>79</xdr:row>
      <xdr:rowOff>94351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3813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31485</xdr:rowOff>
    </xdr:from>
    <xdr:to>
      <xdr:col>71</xdr:col>
      <xdr:colOff>177800</xdr:colOff>
      <xdr:row>79</xdr:row>
      <xdr:rowOff>93588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76035"/>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39435</xdr:rowOff>
    </xdr:from>
    <xdr:to>
      <xdr:col>85</xdr:col>
      <xdr:colOff>177800</xdr:colOff>
      <xdr:row>79</xdr:row>
      <xdr:rowOff>141035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47165</xdr:rowOff>
    </xdr:from>
    <xdr:to>
      <xdr:col>81</xdr:col>
      <xdr:colOff>101600</xdr:colOff>
      <xdr:row>79</xdr:row>
      <xdr:rowOff>148765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139892</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24333" y="13684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43551</xdr:rowOff>
    </xdr:from>
    <xdr:to>
      <xdr:col>76</xdr:col>
      <xdr:colOff>165100</xdr:colOff>
      <xdr:row>79</xdr:row>
      <xdr:rowOff>145151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136278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80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42788</xdr:rowOff>
    </xdr:from>
    <xdr:to>
      <xdr:col>72</xdr:col>
      <xdr:colOff>38100</xdr:colOff>
      <xdr:row>79</xdr:row>
      <xdr:rowOff>144388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135515</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80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152135</xdr:rowOff>
    </xdr:from>
    <xdr:to>
      <xdr:col>67</xdr:col>
      <xdr:colOff>101600</xdr:colOff>
      <xdr:row>79</xdr:row>
      <xdr:rowOff>82285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98812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3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78257</xdr:rowOff>
    </xdr:from>
    <xdr:to>
      <xdr:col>85</xdr:col>
      <xdr:colOff>127000</xdr:colOff>
      <xdr:row>93</xdr:row>
      <xdr:rowOff>113398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023107"/>
          <a:ext cx="838200" cy="3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77508</xdr:rowOff>
    </xdr:from>
    <xdr:to>
      <xdr:col>81</xdr:col>
      <xdr:colOff>50800</xdr:colOff>
      <xdr:row>93</xdr:row>
      <xdr:rowOff>78257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022358"/>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59043</xdr:rowOff>
    </xdr:from>
    <xdr:to>
      <xdr:col>76</xdr:col>
      <xdr:colOff>114300</xdr:colOff>
      <xdr:row>93</xdr:row>
      <xdr:rowOff>77508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003893"/>
          <a:ext cx="889000" cy="1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59043</xdr:rowOff>
    </xdr:from>
    <xdr:to>
      <xdr:col>71</xdr:col>
      <xdr:colOff>177800</xdr:colOff>
      <xdr:row>93</xdr:row>
      <xdr:rowOff>136601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003893"/>
          <a:ext cx="889000" cy="7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62598</xdr:rowOff>
    </xdr:from>
    <xdr:to>
      <xdr:col>85</xdr:col>
      <xdr:colOff>177800</xdr:colOff>
      <xdr:row>93</xdr:row>
      <xdr:rowOff>164198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00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85475</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85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27457</xdr:rowOff>
    </xdr:from>
    <xdr:to>
      <xdr:col>81</xdr:col>
      <xdr:colOff>101600</xdr:colOff>
      <xdr:row>93</xdr:row>
      <xdr:rowOff>129057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597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145584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74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26708</xdr:rowOff>
    </xdr:from>
    <xdr:to>
      <xdr:col>76</xdr:col>
      <xdr:colOff>165100</xdr:colOff>
      <xdr:row>93</xdr:row>
      <xdr:rowOff>128308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59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144835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74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8243</xdr:rowOff>
    </xdr:from>
    <xdr:to>
      <xdr:col>72</xdr:col>
      <xdr:colOff>38100</xdr:colOff>
      <xdr:row>93</xdr:row>
      <xdr:rowOff>109843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595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126370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72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85801</xdr:rowOff>
    </xdr:from>
    <xdr:to>
      <xdr:col>67</xdr:col>
      <xdr:colOff>101600</xdr:colOff>
      <xdr:row>94</xdr:row>
      <xdr:rowOff>15951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03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32478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80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139288</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388"/>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139288</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9545300" y="6654388"/>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88488</xdr:rowOff>
    </xdr:from>
    <xdr:to>
      <xdr:col>107</xdr:col>
      <xdr:colOff>101600</xdr:colOff>
      <xdr:row>39</xdr:row>
      <xdr:rowOff>18638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9765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消防費は、市民一人当たり２５，</a:t>
          </a:r>
          <a:r>
            <a:rPr kumimoji="1" lang="ja-JP" altLang="en-US" sz="1100">
              <a:solidFill>
                <a:schemeClr val="tx1"/>
              </a:solidFill>
              <a:effectLst/>
              <a:latin typeface="+mn-lt"/>
              <a:ea typeface="+mn-ea"/>
              <a:cs typeface="+mn-cs"/>
            </a:rPr>
            <a:t>６２４</a:t>
          </a:r>
          <a:r>
            <a:rPr kumimoji="1" lang="ja-JP" altLang="ja-JP" sz="1100">
              <a:solidFill>
                <a:schemeClr val="tx1"/>
              </a:solidFill>
              <a:effectLst/>
              <a:latin typeface="+mn-lt"/>
              <a:ea typeface="+mn-ea"/>
              <a:cs typeface="+mn-cs"/>
            </a:rPr>
            <a:t>円と類似団体や県内市町の平均を大きく上回っているが、これは市域が広いため居住地や観光施設が点在し、分散型の消防防災体制を整える必要があることから、類似団体と比較して消防関係職員が多いことによる。</a:t>
          </a:r>
          <a:endParaRPr lang="ja-JP" altLang="ja-JP" sz="1400">
            <a:solidFill>
              <a:schemeClr val="tx1"/>
            </a:solidFill>
            <a:effectLst/>
          </a:endParaRPr>
        </a:p>
        <a:p>
          <a:r>
            <a:rPr kumimoji="1" lang="ja-JP" altLang="ja-JP" sz="1100">
              <a:solidFill>
                <a:schemeClr val="tx1"/>
              </a:solidFill>
              <a:effectLst/>
              <a:latin typeface="+mn-lt"/>
              <a:ea typeface="+mn-ea"/>
              <a:cs typeface="+mn-cs"/>
            </a:rPr>
            <a:t>　商工費は、市民一人当たり</a:t>
          </a:r>
          <a:r>
            <a:rPr kumimoji="1" lang="ja-JP" altLang="en-US" sz="1100">
              <a:solidFill>
                <a:schemeClr val="tx1"/>
              </a:solidFill>
              <a:effectLst/>
              <a:latin typeface="+mn-lt"/>
              <a:ea typeface="+mn-ea"/>
              <a:cs typeface="+mn-cs"/>
            </a:rPr>
            <a:t>３６，３５６</a:t>
          </a:r>
          <a:r>
            <a:rPr kumimoji="1" lang="ja-JP" altLang="ja-JP" sz="1100">
              <a:solidFill>
                <a:schemeClr val="tx1"/>
              </a:solidFill>
              <a:effectLst/>
              <a:latin typeface="+mn-lt"/>
              <a:ea typeface="+mn-ea"/>
              <a:cs typeface="+mn-cs"/>
            </a:rPr>
            <a:t>円と類似団体平均と比較して高い水準にあるが、これは中小企業の事業資金調達を容易にし、経営安定と振興を図るため金融対策に力を注いでいることや、</a:t>
          </a:r>
          <a:r>
            <a:rPr kumimoji="1" lang="ja-JP" altLang="en-US" sz="1100">
              <a:solidFill>
                <a:schemeClr val="tx1"/>
              </a:solidFill>
              <a:effectLst/>
              <a:latin typeface="+mn-lt"/>
              <a:ea typeface="+mn-ea"/>
              <a:cs typeface="+mn-cs"/>
            </a:rPr>
            <a:t>観光協会への支援</a:t>
          </a:r>
          <a:r>
            <a:rPr kumimoji="1" lang="ja-JP" altLang="ja-JP" sz="1100">
              <a:solidFill>
                <a:schemeClr val="tx1"/>
              </a:solidFill>
              <a:effectLst/>
              <a:latin typeface="+mn-lt"/>
              <a:ea typeface="+mn-ea"/>
              <a:cs typeface="+mn-cs"/>
            </a:rPr>
            <a:t>、数多くの市営観光施設を所有し、その維持補修に多くの経費がかかることなどの理由が挙げられる。</a:t>
          </a:r>
          <a:endParaRPr lang="ja-JP" altLang="ja-JP" sz="1400">
            <a:solidFill>
              <a:schemeClr val="tx1"/>
            </a:solidFill>
            <a:effectLst/>
          </a:endParaRPr>
        </a:p>
        <a:p>
          <a:r>
            <a:rPr kumimoji="1" lang="ja-JP" altLang="ja-JP" sz="1100">
              <a:solidFill>
                <a:schemeClr val="tx1"/>
              </a:solidFill>
              <a:effectLst/>
              <a:latin typeface="+mn-lt"/>
              <a:ea typeface="+mn-ea"/>
              <a:cs typeface="+mn-cs"/>
            </a:rPr>
            <a:t>　公債費は、市民一人当たり７</a:t>
          </a:r>
          <a:r>
            <a:rPr kumimoji="1" lang="ja-JP" altLang="en-US" sz="1100">
              <a:solidFill>
                <a:schemeClr val="tx1"/>
              </a:solidFill>
              <a:effectLst/>
              <a:latin typeface="+mn-lt"/>
              <a:ea typeface="+mn-ea"/>
              <a:cs typeface="+mn-cs"/>
            </a:rPr>
            <a:t>５，５７１</a:t>
          </a:r>
          <a:r>
            <a:rPr kumimoji="1" lang="ja-JP" altLang="ja-JP" sz="1100">
              <a:solidFill>
                <a:schemeClr val="tx1"/>
              </a:solidFill>
              <a:effectLst/>
              <a:latin typeface="+mn-lt"/>
              <a:ea typeface="+mn-ea"/>
              <a:cs typeface="+mn-cs"/>
            </a:rPr>
            <a:t>千円と類似団体や県内市町の平均を大きく上回っているが、市債残高は令和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年度をピークに減少傾向にあり、今後も適正な市債の発行とすることで、残高を抑制していく。</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財政調整基金残高については、平成２８年度から令和元年度までは財源不足により毎年取崩し</a:t>
          </a:r>
          <a:r>
            <a:rPr kumimoji="1" lang="ja-JP" altLang="en-US" sz="1000" b="0" i="0" baseline="0">
              <a:solidFill>
                <a:schemeClr val="tx1"/>
              </a:solidFill>
              <a:effectLst/>
              <a:latin typeface="+mn-lt"/>
              <a:ea typeface="+mn-ea"/>
              <a:cs typeface="+mn-cs"/>
            </a:rPr>
            <a:t>ていたものの、令和２年度以降は、最終的な収支の状況から取崩していなかった</a:t>
          </a:r>
          <a:r>
            <a:rPr kumimoji="1" lang="ja-JP" altLang="ja-JP" sz="1000" b="0" i="0" baseline="0">
              <a:solidFill>
                <a:schemeClr val="tx1"/>
              </a:solidFill>
              <a:effectLst/>
              <a:latin typeface="+mn-lt"/>
              <a:ea typeface="+mn-ea"/>
              <a:cs typeface="+mn-cs"/>
            </a:rPr>
            <a:t>。令和</a:t>
          </a:r>
          <a:r>
            <a:rPr kumimoji="1" lang="ja-JP" altLang="en-US" sz="1000" b="0" i="0" baseline="0">
              <a:solidFill>
                <a:schemeClr val="tx1"/>
              </a:solidFill>
              <a:effectLst/>
              <a:latin typeface="+mn-lt"/>
              <a:ea typeface="+mn-ea"/>
              <a:cs typeface="+mn-cs"/>
            </a:rPr>
            <a:t>６</a:t>
          </a:r>
          <a:r>
            <a:rPr kumimoji="1" lang="ja-JP" altLang="ja-JP" sz="1000" b="0" i="0" baseline="0">
              <a:solidFill>
                <a:schemeClr val="tx1"/>
              </a:solidFill>
              <a:effectLst/>
              <a:latin typeface="+mn-lt"/>
              <a:ea typeface="+mn-ea"/>
              <a:cs typeface="+mn-cs"/>
            </a:rPr>
            <a:t>年度は、</a:t>
          </a:r>
          <a:r>
            <a:rPr kumimoji="1" lang="ja-JP" altLang="en-US" sz="1000" b="0" i="0" baseline="0">
              <a:solidFill>
                <a:schemeClr val="tx1"/>
              </a:solidFill>
              <a:effectLst/>
              <a:latin typeface="+mn-lt"/>
              <a:ea typeface="+mn-ea"/>
              <a:cs typeface="+mn-cs"/>
            </a:rPr>
            <a:t>物価上昇に伴う人件費や公共施設等の維持管理費の増加により３００百万円を</a:t>
          </a:r>
          <a:r>
            <a:rPr kumimoji="1" lang="ja-JP" altLang="ja-JP" sz="1000" b="0" i="0" baseline="0">
              <a:solidFill>
                <a:schemeClr val="tx1"/>
              </a:solidFill>
              <a:effectLst/>
              <a:latin typeface="+mn-lt"/>
              <a:ea typeface="+mn-ea"/>
              <a:cs typeface="+mn-cs"/>
            </a:rPr>
            <a:t>取崩し</a:t>
          </a:r>
          <a:r>
            <a:rPr kumimoji="1" lang="ja-JP" altLang="en-US" sz="1000" b="0" i="0" baseline="0">
              <a:solidFill>
                <a:schemeClr val="tx1"/>
              </a:solidFill>
              <a:effectLst/>
              <a:latin typeface="+mn-lt"/>
              <a:ea typeface="+mn-ea"/>
              <a:cs typeface="+mn-cs"/>
            </a:rPr>
            <a:t>たことにより</a:t>
          </a:r>
          <a:r>
            <a:rPr kumimoji="1" lang="ja-JP" altLang="ja-JP" sz="1000" b="0" i="0" baseline="0">
              <a:solidFill>
                <a:schemeClr val="tx1"/>
              </a:solidFill>
              <a:effectLst/>
              <a:latin typeface="+mn-lt"/>
              <a:ea typeface="+mn-ea"/>
              <a:cs typeface="+mn-cs"/>
            </a:rPr>
            <a:t>、前年度比</a:t>
          </a:r>
          <a:r>
            <a:rPr kumimoji="1" lang="ja-JP" altLang="en-US" sz="1000" b="0" i="0" baseline="0">
              <a:solidFill>
                <a:schemeClr val="tx1"/>
              </a:solidFill>
              <a:effectLst/>
              <a:latin typeface="+mn-lt"/>
              <a:ea typeface="+mn-ea"/>
              <a:cs typeface="+mn-cs"/>
            </a:rPr>
            <a:t>１</a:t>
          </a:r>
          <a:r>
            <a:rPr kumimoji="1" lang="ja-JP" altLang="ja-JP" sz="1000" b="0" i="0" baseline="0">
              <a:solidFill>
                <a:schemeClr val="tx1"/>
              </a:solidFill>
              <a:effectLst/>
              <a:latin typeface="+mn-lt"/>
              <a:ea typeface="+mn-ea"/>
              <a:cs typeface="+mn-cs"/>
            </a:rPr>
            <a:t>．</a:t>
          </a:r>
          <a:r>
            <a:rPr kumimoji="1" lang="ja-JP" altLang="en-US" sz="1000" b="0" i="0" baseline="0">
              <a:solidFill>
                <a:schemeClr val="tx1"/>
              </a:solidFill>
              <a:effectLst/>
              <a:latin typeface="+mn-lt"/>
              <a:ea typeface="+mn-ea"/>
              <a:cs typeface="+mn-cs"/>
            </a:rPr>
            <a:t>２５</a:t>
          </a:r>
          <a:r>
            <a:rPr kumimoji="1" lang="ja-JP" altLang="ja-JP" sz="1000" b="0" i="0" baseline="0">
              <a:solidFill>
                <a:schemeClr val="tx1"/>
              </a:solidFill>
              <a:effectLst/>
              <a:latin typeface="+mn-lt"/>
              <a:ea typeface="+mn-ea"/>
              <a:cs typeface="+mn-cs"/>
            </a:rPr>
            <a:t>ポイントの減となった。</a:t>
          </a:r>
          <a:endParaRPr lang="ja-JP" altLang="ja-JP" sz="11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実質収支額及び実質単年度収支については、令和２年度から令和４年度までは、コロナ対策関連の国の財政支援により黒字に転じ</a:t>
          </a:r>
          <a:r>
            <a:rPr kumimoji="1" lang="ja-JP" altLang="en-US" sz="1000" b="0" i="0" baseline="0">
              <a:solidFill>
                <a:schemeClr val="tx1"/>
              </a:solidFill>
              <a:effectLst/>
              <a:latin typeface="+mn-lt"/>
              <a:ea typeface="+mn-ea"/>
              <a:cs typeface="+mn-cs"/>
            </a:rPr>
            <a:t>てい</a:t>
          </a:r>
          <a:r>
            <a:rPr kumimoji="1" lang="ja-JP" altLang="ja-JP" sz="1000" b="0" i="0" baseline="0">
              <a:solidFill>
                <a:schemeClr val="tx1"/>
              </a:solidFill>
              <a:effectLst/>
              <a:latin typeface="+mn-lt"/>
              <a:ea typeface="+mn-ea"/>
              <a:cs typeface="+mn-cs"/>
            </a:rPr>
            <a:t>た</a:t>
          </a:r>
          <a:r>
            <a:rPr kumimoji="1" lang="ja-JP" altLang="en-US" sz="1000" b="0" i="0" baseline="0">
              <a:solidFill>
                <a:schemeClr val="tx1"/>
              </a:solidFill>
              <a:effectLst/>
              <a:latin typeface="+mn-lt"/>
              <a:ea typeface="+mn-ea"/>
              <a:cs typeface="+mn-cs"/>
            </a:rPr>
            <a:t>ものの</a:t>
          </a:r>
          <a:r>
            <a:rPr kumimoji="1" lang="ja-JP" altLang="ja-JP" sz="1000" b="0" i="0" baseline="0">
              <a:solidFill>
                <a:schemeClr val="tx1"/>
              </a:solidFill>
              <a:effectLst/>
              <a:latin typeface="+mn-lt"/>
              <a:ea typeface="+mn-ea"/>
              <a:cs typeface="+mn-cs"/>
            </a:rPr>
            <a:t>、物価高騰などにより歳出額が</a:t>
          </a:r>
          <a:r>
            <a:rPr kumimoji="1" lang="ja-JP" altLang="en-US" sz="1000" b="0" i="0" baseline="0">
              <a:solidFill>
                <a:schemeClr val="tx1"/>
              </a:solidFill>
              <a:effectLst/>
              <a:latin typeface="+mn-lt"/>
              <a:ea typeface="+mn-ea"/>
              <a:cs typeface="+mn-cs"/>
            </a:rPr>
            <a:t>年々増加し、</a:t>
          </a:r>
          <a:r>
            <a:rPr kumimoji="1" lang="ja-JP" altLang="ja-JP" sz="1000" b="0" i="0" baseline="0">
              <a:solidFill>
                <a:schemeClr val="tx1"/>
              </a:solidFill>
              <a:effectLst/>
              <a:latin typeface="+mn-lt"/>
              <a:ea typeface="+mn-ea"/>
              <a:cs typeface="+mn-cs"/>
            </a:rPr>
            <a:t>令和</a:t>
          </a:r>
          <a:r>
            <a:rPr kumimoji="1" lang="ja-JP" altLang="en-US" sz="1000" b="0" i="0" baseline="0">
              <a:solidFill>
                <a:schemeClr val="tx1"/>
              </a:solidFill>
              <a:effectLst/>
              <a:latin typeface="+mn-lt"/>
              <a:ea typeface="+mn-ea"/>
              <a:cs typeface="+mn-cs"/>
            </a:rPr>
            <a:t>６</a:t>
          </a:r>
          <a:r>
            <a:rPr kumimoji="1" lang="ja-JP" altLang="ja-JP" sz="1000" b="0" i="0" baseline="0">
              <a:solidFill>
                <a:schemeClr val="tx1"/>
              </a:solidFill>
              <a:effectLst/>
              <a:latin typeface="+mn-lt"/>
              <a:ea typeface="+mn-ea"/>
              <a:cs typeface="+mn-cs"/>
            </a:rPr>
            <a:t>年度</a:t>
          </a:r>
          <a:r>
            <a:rPr kumimoji="1" lang="ja-JP" altLang="en-US" sz="1000" b="0" i="0" baseline="0">
              <a:solidFill>
                <a:schemeClr val="tx1"/>
              </a:solidFill>
              <a:effectLst/>
              <a:latin typeface="+mn-lt"/>
              <a:ea typeface="+mn-ea"/>
              <a:cs typeface="+mn-cs"/>
            </a:rPr>
            <a:t>は、前年度</a:t>
          </a:r>
          <a:r>
            <a:rPr kumimoji="1" lang="ja-JP" altLang="ja-JP" sz="1000" b="0" i="0" baseline="0">
              <a:solidFill>
                <a:schemeClr val="tx1"/>
              </a:solidFill>
              <a:effectLst/>
              <a:latin typeface="+mn-lt"/>
              <a:ea typeface="+mn-ea"/>
              <a:cs typeface="+mn-cs"/>
            </a:rPr>
            <a:t>と比べ</a:t>
          </a:r>
          <a:r>
            <a:rPr kumimoji="1" lang="ja-JP" altLang="en-US" sz="1000" b="0" i="0" baseline="0">
              <a:solidFill>
                <a:schemeClr val="tx1"/>
              </a:solidFill>
              <a:effectLst/>
              <a:latin typeface="+mn-lt"/>
              <a:ea typeface="+mn-ea"/>
              <a:cs typeface="+mn-cs"/>
            </a:rPr>
            <a:t>２，３８４</a:t>
          </a:r>
          <a:r>
            <a:rPr kumimoji="1" lang="ja-JP" altLang="ja-JP" sz="1000" b="0" i="0" baseline="0">
              <a:solidFill>
                <a:schemeClr val="tx1"/>
              </a:solidFill>
              <a:effectLst/>
              <a:latin typeface="+mn-lt"/>
              <a:ea typeface="+mn-ea"/>
              <a:cs typeface="+mn-cs"/>
            </a:rPr>
            <a:t>百万円程度増額とな</a:t>
          </a:r>
          <a:r>
            <a:rPr kumimoji="1" lang="ja-JP" altLang="en-US" sz="1000" b="0" i="0" baseline="0">
              <a:solidFill>
                <a:schemeClr val="tx1"/>
              </a:solidFill>
              <a:effectLst/>
              <a:latin typeface="+mn-lt"/>
              <a:ea typeface="+mn-ea"/>
              <a:cs typeface="+mn-cs"/>
            </a:rPr>
            <a:t>り、</a:t>
          </a:r>
          <a:r>
            <a:rPr kumimoji="1" lang="ja-JP" altLang="ja-JP" sz="1000" b="0" i="0" baseline="0">
              <a:solidFill>
                <a:schemeClr val="tx1"/>
              </a:solidFill>
              <a:effectLst/>
              <a:latin typeface="+mn-lt"/>
              <a:ea typeface="+mn-ea"/>
              <a:cs typeface="+mn-cs"/>
            </a:rPr>
            <a:t>年度収支額の赤字幅</a:t>
          </a:r>
          <a:r>
            <a:rPr kumimoji="1" lang="ja-JP" altLang="en-US" sz="1000" b="0" i="0" baseline="0">
              <a:solidFill>
                <a:schemeClr val="tx1"/>
              </a:solidFill>
              <a:effectLst/>
              <a:latin typeface="+mn-lt"/>
              <a:ea typeface="+mn-ea"/>
              <a:cs typeface="+mn-cs"/>
            </a:rPr>
            <a:t>が</a:t>
          </a:r>
          <a:r>
            <a:rPr kumimoji="1" lang="ja-JP" altLang="ja-JP" sz="1000" b="0" i="0" baseline="0">
              <a:solidFill>
                <a:schemeClr val="tx1"/>
              </a:solidFill>
              <a:effectLst/>
              <a:latin typeface="+mn-lt"/>
              <a:ea typeface="+mn-ea"/>
              <a:cs typeface="+mn-cs"/>
            </a:rPr>
            <a:t>拡大</a:t>
          </a:r>
          <a:r>
            <a:rPr kumimoji="1" lang="ja-JP" altLang="en-US" sz="1000" b="0" i="0" baseline="0">
              <a:solidFill>
                <a:schemeClr val="tx1"/>
              </a:solidFill>
              <a:effectLst/>
              <a:latin typeface="+mn-lt"/>
              <a:ea typeface="+mn-ea"/>
              <a:cs typeface="+mn-cs"/>
            </a:rPr>
            <a:t>し、</a:t>
          </a:r>
          <a:r>
            <a:rPr kumimoji="1" lang="ja-JP" altLang="ja-JP" sz="1000" b="0" i="0" baseline="0">
              <a:solidFill>
                <a:schemeClr val="tx1"/>
              </a:solidFill>
              <a:effectLst/>
              <a:latin typeface="+mn-lt"/>
              <a:ea typeface="+mn-ea"/>
              <a:cs typeface="+mn-cs"/>
            </a:rPr>
            <a:t>実質単年度収支が</a:t>
          </a:r>
          <a:r>
            <a:rPr kumimoji="1" lang="ja-JP" altLang="en-US" sz="1000" b="0" i="0" baseline="0">
              <a:solidFill>
                <a:schemeClr val="tx1"/>
              </a:solidFill>
              <a:effectLst/>
              <a:latin typeface="+mn-lt"/>
              <a:ea typeface="+mn-ea"/>
              <a:cs typeface="+mn-cs"/>
            </a:rPr>
            <a:t>増加</a:t>
          </a:r>
          <a:r>
            <a:rPr kumimoji="1" lang="ja-JP" altLang="ja-JP" sz="1000" b="0" i="0" baseline="0">
              <a:solidFill>
                <a:schemeClr val="tx1"/>
              </a:solidFill>
              <a:effectLst/>
              <a:latin typeface="+mn-lt"/>
              <a:ea typeface="+mn-ea"/>
              <a:cs typeface="+mn-cs"/>
            </a:rPr>
            <a:t>した。</a:t>
          </a:r>
          <a:endParaRPr lang="ja-JP" altLang="ja-JP" sz="11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accent1"/>
              </a:solidFill>
              <a:effectLst/>
              <a:latin typeface="+mn-lt"/>
              <a:ea typeface="+mn-ea"/>
              <a:cs typeface="+mn-cs"/>
            </a:rPr>
            <a:t>　</a:t>
          </a:r>
          <a:r>
            <a:rPr kumimoji="1" lang="ja-JP" altLang="ja-JP" sz="1100">
              <a:solidFill>
                <a:schemeClr val="tx1"/>
              </a:solidFill>
              <a:effectLst/>
              <a:latin typeface="+mn-lt"/>
              <a:ea typeface="+mn-ea"/>
              <a:cs typeface="+mn-cs"/>
            </a:rPr>
            <a:t>平成１９年度以降、いずれの年度においても、全ての会計において黒字であり、連結実質赤字額は生じていない。なお、黒字額の割合のほとんどを水道事業会計と一般会計で占めて</a:t>
          </a:r>
          <a:r>
            <a:rPr kumimoji="1" lang="ja-JP" altLang="en-US" sz="1100">
              <a:solidFill>
                <a:schemeClr val="tx1"/>
              </a:solidFill>
              <a:effectLst/>
              <a:latin typeface="+mn-lt"/>
              <a:ea typeface="+mn-ea"/>
              <a:cs typeface="+mn-cs"/>
            </a:rPr>
            <a:t>おり</a:t>
          </a:r>
          <a:r>
            <a:rPr kumimoji="1" lang="ja-JP" altLang="ja-JP" sz="1100">
              <a:solidFill>
                <a:schemeClr val="tx1"/>
              </a:solidFill>
              <a:effectLst/>
              <a:latin typeface="+mn-lt"/>
              <a:ea typeface="+mn-ea"/>
              <a:cs typeface="+mn-cs"/>
            </a:rPr>
            <a:t>、一般会計は令和</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年度と比べ</a:t>
          </a:r>
          <a:r>
            <a:rPr kumimoji="1" lang="ja-JP" altLang="en-US" sz="1100">
              <a:solidFill>
                <a:schemeClr val="tx1"/>
              </a:solidFill>
              <a:effectLst/>
              <a:latin typeface="+mn-lt"/>
              <a:ea typeface="+mn-ea"/>
              <a:cs typeface="+mn-cs"/>
            </a:rPr>
            <a:t>０</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２３</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となっている。令和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における実質公債費比率や将来負担比率などの指標については、財政健全化法の基準で見ると、いずれの指標も早期健全化基準を下回っており、早期に健全化のための対応を必要とする状況ではないといえる。</a:t>
          </a:r>
          <a:endParaRPr lang="ja-JP" altLang="ja-JP" sz="1400">
            <a:solidFill>
              <a:schemeClr val="tx1"/>
            </a:solidFill>
            <a:effectLst/>
          </a:endParaRPr>
        </a:p>
        <a:p>
          <a:r>
            <a:rPr kumimoji="1" lang="ja-JP" altLang="ja-JP" sz="1100">
              <a:solidFill>
                <a:schemeClr val="tx1"/>
              </a:solidFill>
              <a:effectLst/>
              <a:latin typeface="+mn-lt"/>
              <a:ea typeface="+mn-ea"/>
              <a:cs typeface="+mn-cs"/>
            </a:rPr>
            <a:t>　また、平成２８年度以降、比率は悪化傾向にあり、令和３年度、令和４年度と好転していたが、物価高騰の影響などにより令和５年度</a:t>
          </a:r>
          <a:r>
            <a:rPr kumimoji="1" lang="ja-JP" altLang="en-US" sz="1100">
              <a:solidFill>
                <a:schemeClr val="tx1"/>
              </a:solidFill>
              <a:effectLst/>
              <a:latin typeface="+mn-lt"/>
              <a:ea typeface="+mn-ea"/>
              <a:cs typeface="+mn-cs"/>
            </a:rPr>
            <a:t>に悪化し、令和６年度も令和５年度と同様の状況である</a:t>
          </a:r>
          <a:r>
            <a:rPr kumimoji="1" lang="ja-JP" altLang="ja-JP" sz="1100">
              <a:solidFill>
                <a:schemeClr val="tx1"/>
              </a:solidFill>
              <a:effectLst/>
              <a:latin typeface="+mn-lt"/>
              <a:ea typeface="+mn-ea"/>
              <a:cs typeface="+mn-cs"/>
            </a:rPr>
            <a:t>。依然として交付税への依存が高いことや地方債の残高が多いことなど厳しい財政運営を迫られている。今後も、指標の動向などに注視しながら、財政の健全化を図っていく。</a:t>
          </a:r>
          <a:endParaRPr lang="ja-JP" altLang="ja-JP" sz="1400">
            <a:solidFill>
              <a:schemeClr val="tx1"/>
            </a:solidFill>
            <a:effectLst/>
          </a:endParaRPr>
        </a:p>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年度の「その他会計（黒字）」に含まれる会計</a:t>
          </a:r>
          <a:endParaRPr lang="ja-JP" altLang="ja-JP" sz="1400">
            <a:solidFill>
              <a:schemeClr val="tx1"/>
            </a:solidFill>
            <a:effectLst/>
          </a:endParaRPr>
        </a:p>
        <a:p>
          <a:r>
            <a:rPr kumimoji="1" lang="ja-JP" altLang="ja-JP" sz="1100">
              <a:solidFill>
                <a:schemeClr val="tx1"/>
              </a:solidFill>
              <a:effectLst/>
              <a:latin typeface="+mn-lt"/>
              <a:ea typeface="+mn-ea"/>
              <a:cs typeface="+mn-cs"/>
            </a:rPr>
            <a:t>　後期高齢者医療事業特別会計、公共用地先行取得事業特別会計　</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Y19" sqref="AY19:BM19"/>
    </sheetView>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47037515</v>
      </c>
      <c r="BO4" s="436"/>
      <c r="BP4" s="436"/>
      <c r="BQ4" s="436"/>
      <c r="BR4" s="436"/>
      <c r="BS4" s="436"/>
      <c r="BT4" s="436"/>
      <c r="BU4" s="437"/>
      <c r="BV4" s="435">
        <v>44769191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4.7</v>
      </c>
      <c r="CU4" s="576"/>
      <c r="CV4" s="576"/>
      <c r="CW4" s="576"/>
      <c r="CX4" s="576"/>
      <c r="CY4" s="576"/>
      <c r="CZ4" s="576"/>
      <c r="DA4" s="577"/>
      <c r="DB4" s="575">
        <v>4.5</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45603094</v>
      </c>
      <c r="BO5" s="407"/>
      <c r="BP5" s="407"/>
      <c r="BQ5" s="407"/>
      <c r="BR5" s="407"/>
      <c r="BS5" s="407"/>
      <c r="BT5" s="407"/>
      <c r="BU5" s="408"/>
      <c r="BV5" s="406">
        <v>43219130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98.5</v>
      </c>
      <c r="CU5" s="404"/>
      <c r="CV5" s="404"/>
      <c r="CW5" s="404"/>
      <c r="CX5" s="404"/>
      <c r="CY5" s="404"/>
      <c r="CZ5" s="404"/>
      <c r="DA5" s="405"/>
      <c r="DB5" s="403">
        <v>98.6</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1434421</v>
      </c>
      <c r="BO6" s="407"/>
      <c r="BP6" s="407"/>
      <c r="BQ6" s="407"/>
      <c r="BR6" s="407"/>
      <c r="BS6" s="407"/>
      <c r="BT6" s="407"/>
      <c r="BU6" s="408"/>
      <c r="BV6" s="406">
        <v>1550061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98.5</v>
      </c>
      <c r="CU6" s="550"/>
      <c r="CV6" s="550"/>
      <c r="CW6" s="550"/>
      <c r="CX6" s="550"/>
      <c r="CY6" s="550"/>
      <c r="CZ6" s="550"/>
      <c r="DA6" s="551"/>
      <c r="DB6" s="549">
        <v>98.6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208910</v>
      </c>
      <c r="BO7" s="407"/>
      <c r="BP7" s="407"/>
      <c r="BQ7" s="407"/>
      <c r="BR7" s="407"/>
      <c r="BS7" s="407"/>
      <c r="BT7" s="407"/>
      <c r="BU7" s="408"/>
      <c r="BV7" s="406">
        <v>397417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25892853</v>
      </c>
      <c r="CU7" s="407"/>
      <c r="CV7" s="407"/>
      <c r="CW7" s="407"/>
      <c r="CX7" s="407"/>
      <c r="CY7" s="407"/>
      <c r="CZ7" s="407"/>
      <c r="DA7" s="408"/>
      <c r="DB7" s="406">
        <v>25626437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1225511</v>
      </c>
      <c r="BO8" s="407"/>
      <c r="BP8" s="407"/>
      <c r="BQ8" s="407"/>
      <c r="BR8" s="407"/>
      <c r="BS8" s="407"/>
      <c r="BT8" s="407"/>
      <c r="BU8" s="408"/>
      <c r="BV8" s="406">
        <v>1152644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0.55000000000000004</v>
      </c>
      <c r="CU8" s="510"/>
      <c r="CV8" s="510"/>
      <c r="CW8" s="510"/>
      <c r="CX8" s="510"/>
      <c r="CY8" s="510"/>
      <c r="CZ8" s="510"/>
      <c r="DA8" s="511"/>
      <c r="DB8" s="509">
        <v>0.55000000000000004</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77661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72867</v>
      </c>
      <c r="BO9" s="407"/>
      <c r="BP9" s="407"/>
      <c r="BQ9" s="407"/>
      <c r="BR9" s="407"/>
      <c r="BS9" s="407"/>
      <c r="BT9" s="407"/>
      <c r="BU9" s="408"/>
      <c r="BV9" s="406">
        <v>-768396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17.2</v>
      </c>
      <c r="CU9" s="404"/>
      <c r="CV9" s="404"/>
      <c r="CW9" s="404"/>
      <c r="CX9" s="404"/>
      <c r="CY9" s="404"/>
      <c r="CZ9" s="404"/>
      <c r="DA9" s="405"/>
      <c r="DB9" s="403">
        <v>18.600000000000001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83386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1803</v>
      </c>
      <c r="BO10" s="407"/>
      <c r="BP10" s="407"/>
      <c r="BQ10" s="407"/>
      <c r="BR10" s="407"/>
      <c r="BS10" s="407"/>
      <c r="BT10" s="407"/>
      <c r="BU10" s="408"/>
      <c r="BV10" s="406">
        <v>27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75281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300000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73284</v>
      </c>
      <c r="S13" s="494"/>
      <c r="T13" s="494"/>
      <c r="U13" s="494"/>
      <c r="V13" s="495"/>
      <c r="W13" s="496" t="s">
        <v>131</v>
      </c>
      <c r="X13" s="392"/>
      <c r="Y13" s="392"/>
      <c r="Z13" s="392"/>
      <c r="AA13" s="392"/>
      <c r="AB13" s="393"/>
      <c r="AC13" s="359">
        <v>1959</v>
      </c>
      <c r="AD13" s="360"/>
      <c r="AE13" s="360"/>
      <c r="AF13" s="360"/>
      <c r="AG13" s="361"/>
      <c r="AH13" s="359">
        <v>2169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-225330</v>
      </c>
      <c r="BO13" s="407"/>
      <c r="BP13" s="407"/>
      <c r="BQ13" s="407"/>
      <c r="BR13" s="407"/>
      <c r="BS13" s="407"/>
      <c r="BT13" s="407"/>
      <c r="BU13" s="408"/>
      <c r="BV13" s="406">
        <v>-768369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7.1</v>
      </c>
      <c r="CU13" s="404"/>
      <c r="CV13" s="404"/>
      <c r="CW13" s="404"/>
      <c r="CX13" s="404"/>
      <c r="CY13" s="404"/>
      <c r="CZ13" s="404"/>
      <c r="DA13" s="405"/>
      <c r="DB13" s="403">
        <v>7.8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76413</v>
      </c>
      <c r="S14" s="494"/>
      <c r="T14" s="494"/>
      <c r="U14" s="494"/>
      <c r="V14" s="495"/>
      <c r="W14" s="497"/>
      <c r="X14" s="395"/>
      <c r="Y14" s="395"/>
      <c r="Z14" s="395"/>
      <c r="AA14" s="395"/>
      <c r="AB14" s="396"/>
      <c r="AC14" s="486">
        <v>5.2</v>
      </c>
      <c r="AD14" s="487"/>
      <c r="AE14" s="487"/>
      <c r="AF14" s="487"/>
      <c r="AG14" s="488"/>
      <c r="AH14" s="486">
        <v>5.2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49</v>
      </c>
      <c r="CU14" s="504"/>
      <c r="CV14" s="504"/>
      <c r="CW14" s="504"/>
      <c r="CX14" s="504"/>
      <c r="CY14" s="504"/>
      <c r="CZ14" s="504"/>
      <c r="DA14" s="505"/>
      <c r="DB14" s="503">
        <v>46.9</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74748</v>
      </c>
      <c r="S15" s="494"/>
      <c r="T15" s="494"/>
      <c r="U15" s="494"/>
      <c r="V15" s="495"/>
      <c r="W15" s="496" t="s">
        <v>137</v>
      </c>
      <c r="X15" s="392"/>
      <c r="Y15" s="392"/>
      <c r="Z15" s="392"/>
      <c r="AA15" s="392"/>
      <c r="AB15" s="393"/>
      <c r="AC15" s="359">
        <v>10485</v>
      </c>
      <c r="AD15" s="360"/>
      <c r="AE15" s="360"/>
      <c r="AF15" s="360"/>
      <c r="AG15" s="361"/>
      <c r="AH15" s="359">
        <v>11275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12363395</v>
      </c>
      <c r="BO15" s="436"/>
      <c r="BP15" s="436"/>
      <c r="BQ15" s="436"/>
      <c r="BR15" s="436"/>
      <c r="BS15" s="436"/>
      <c r="BT15" s="436"/>
      <c r="BU15" s="437"/>
      <c r="BV15" s="435">
        <v>12157071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27.7</v>
      </c>
      <c r="AD16" s="487"/>
      <c r="AE16" s="487"/>
      <c r="AF16" s="487"/>
      <c r="AG16" s="488"/>
      <c r="AH16" s="486">
        <v>27.2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22529574</v>
      </c>
      <c r="BO16" s="407"/>
      <c r="BP16" s="407"/>
      <c r="BQ16" s="407"/>
      <c r="BR16" s="407"/>
      <c r="BS16" s="407"/>
      <c r="BT16" s="407"/>
      <c r="BU16" s="408"/>
      <c r="BV16" s="406">
        <v>22209763</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25431</v>
      </c>
      <c r="AD17" s="360"/>
      <c r="AE17" s="360"/>
      <c r="AF17" s="360"/>
      <c r="AG17" s="361"/>
      <c r="AH17" s="359">
        <v>27936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15632735</v>
      </c>
      <c r="BO17" s="407"/>
      <c r="BP17" s="407"/>
      <c r="BQ17" s="407"/>
      <c r="BR17" s="407"/>
      <c r="BS17" s="407"/>
      <c r="BT17" s="407"/>
      <c r="BU17" s="408"/>
      <c r="BV17" s="406">
        <v>15369401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1449.83</v>
      </c>
      <c r="M18" s="459"/>
      <c r="N18" s="459"/>
      <c r="O18" s="459"/>
      <c r="P18" s="459"/>
      <c r="Q18" s="459"/>
      <c r="R18" s="460"/>
      <c r="S18" s="460"/>
      <c r="T18" s="460"/>
      <c r="U18" s="460"/>
      <c r="V18" s="461"/>
      <c r="W18" s="477"/>
      <c r="X18" s="478"/>
      <c r="Y18" s="478"/>
      <c r="Z18" s="478"/>
      <c r="AA18" s="478"/>
      <c r="AB18" s="502"/>
      <c r="AC18" s="376">
        <v>67.099999999999994</v>
      </c>
      <c r="AD18" s="377"/>
      <c r="AE18" s="377"/>
      <c r="AF18" s="377"/>
      <c r="AG18" s="462"/>
      <c r="AH18" s="376">
        <v>67.5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26158622</v>
      </c>
      <c r="BO18" s="407"/>
      <c r="BP18" s="407"/>
      <c r="BQ18" s="407"/>
      <c r="BR18" s="407"/>
      <c r="BS18" s="407"/>
      <c r="BT18" s="407"/>
      <c r="BU18" s="408"/>
      <c r="BV18" s="406">
        <v>25769667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54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32091904</v>
      </c>
      <c r="BO19" s="407"/>
      <c r="BP19" s="407"/>
      <c r="BQ19" s="407"/>
      <c r="BR19" s="407"/>
      <c r="BS19" s="407"/>
      <c r="BT19" s="407"/>
      <c r="BU19" s="408"/>
      <c r="BV19" s="406">
        <v>31369244</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32308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43948600</v>
      </c>
      <c r="BO22" s="436"/>
      <c r="BP22" s="436"/>
      <c r="BQ22" s="436"/>
      <c r="BR22" s="436"/>
      <c r="BS22" s="436"/>
      <c r="BT22" s="436"/>
      <c r="BU22" s="437"/>
      <c r="BV22" s="435">
        <v>47591635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30028944</v>
      </c>
      <c r="BO23" s="407"/>
      <c r="BP23" s="407"/>
      <c r="BQ23" s="407"/>
      <c r="BR23" s="407"/>
      <c r="BS23" s="407"/>
      <c r="BT23" s="407"/>
      <c r="BU23" s="408"/>
      <c r="BV23" s="406">
        <v>31923951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8640</v>
      </c>
      <c r="R24" s="360"/>
      <c r="S24" s="360"/>
      <c r="T24" s="360"/>
      <c r="U24" s="360"/>
      <c r="V24" s="361"/>
      <c r="W24" s="449"/>
      <c r="X24" s="386"/>
      <c r="Y24" s="387"/>
      <c r="Z24" s="362" t="s">
        <v>162</v>
      </c>
      <c r="AA24" s="363"/>
      <c r="AB24" s="363"/>
      <c r="AC24" s="363"/>
      <c r="AD24" s="363"/>
      <c r="AE24" s="363"/>
      <c r="AF24" s="363"/>
      <c r="AG24" s="364"/>
      <c r="AH24" s="359">
        <v>838</v>
      </c>
      <c r="AI24" s="360"/>
      <c r="AJ24" s="360"/>
      <c r="AK24" s="360"/>
      <c r="AL24" s="361"/>
      <c r="AM24" s="359">
        <v>2722662</v>
      </c>
      <c r="AN24" s="360"/>
      <c r="AO24" s="360"/>
      <c r="AP24" s="360"/>
      <c r="AQ24" s="360"/>
      <c r="AR24" s="361"/>
      <c r="AS24" s="359">
        <v>3249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29407357</v>
      </c>
      <c r="BO24" s="407"/>
      <c r="BP24" s="407"/>
      <c r="BQ24" s="407"/>
      <c r="BR24" s="407"/>
      <c r="BS24" s="407"/>
      <c r="BT24" s="407"/>
      <c r="BU24" s="408"/>
      <c r="BV24" s="406">
        <v>31388254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7220</v>
      </c>
      <c r="R25" s="360"/>
      <c r="S25" s="360"/>
      <c r="T25" s="360"/>
      <c r="U25" s="360"/>
      <c r="V25" s="361"/>
      <c r="W25" s="449"/>
      <c r="X25" s="386"/>
      <c r="Y25" s="387"/>
      <c r="Z25" s="362" t="s">
        <v>165</v>
      </c>
      <c r="AA25" s="363"/>
      <c r="AB25" s="363"/>
      <c r="AC25" s="363"/>
      <c r="AD25" s="363"/>
      <c r="AE25" s="363"/>
      <c r="AF25" s="363"/>
      <c r="AG25" s="364"/>
      <c r="AH25" s="359">
        <v>187</v>
      </c>
      <c r="AI25" s="360"/>
      <c r="AJ25" s="360"/>
      <c r="AK25" s="360"/>
      <c r="AL25" s="361"/>
      <c r="AM25" s="359">
        <v>574464</v>
      </c>
      <c r="AN25" s="360"/>
      <c r="AO25" s="360"/>
      <c r="AP25" s="360"/>
      <c r="AQ25" s="360"/>
      <c r="AR25" s="361"/>
      <c r="AS25" s="359">
        <v>3072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12508280</v>
      </c>
      <c r="BO25" s="436"/>
      <c r="BP25" s="436"/>
      <c r="BQ25" s="436"/>
      <c r="BR25" s="436"/>
      <c r="BS25" s="436"/>
      <c r="BT25" s="436"/>
      <c r="BU25" s="437"/>
      <c r="BV25" s="435">
        <v>11608122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6412</v>
      </c>
      <c r="R26" s="360"/>
      <c r="S26" s="360"/>
      <c r="T26" s="360"/>
      <c r="U26" s="360"/>
      <c r="V26" s="361"/>
      <c r="W26" s="449"/>
      <c r="X26" s="386"/>
      <c r="Y26" s="387"/>
      <c r="Z26" s="362" t="s">
        <v>168</v>
      </c>
      <c r="AA26" s="417"/>
      <c r="AB26" s="417"/>
      <c r="AC26" s="417"/>
      <c r="AD26" s="417"/>
      <c r="AE26" s="417"/>
      <c r="AF26" s="417"/>
      <c r="AG26" s="418"/>
      <c r="AH26" s="359">
        <v>8</v>
      </c>
      <c r="AI26" s="360"/>
      <c r="AJ26" s="360"/>
      <c r="AK26" s="360"/>
      <c r="AL26" s="361"/>
      <c r="AM26" s="359">
        <v>24600</v>
      </c>
      <c r="AN26" s="360"/>
      <c r="AO26" s="360"/>
      <c r="AP26" s="360"/>
      <c r="AQ26" s="360"/>
      <c r="AR26" s="361"/>
      <c r="AS26" s="359">
        <v>3075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4900</v>
      </c>
      <c r="R27" s="360"/>
      <c r="S27" s="360"/>
      <c r="T27" s="360"/>
      <c r="U27" s="360"/>
      <c r="V27" s="361"/>
      <c r="W27" s="449"/>
      <c r="X27" s="386"/>
      <c r="Y27" s="387"/>
      <c r="Z27" s="362" t="s">
        <v>171</v>
      </c>
      <c r="AA27" s="363"/>
      <c r="AB27" s="363"/>
      <c r="AC27" s="363"/>
      <c r="AD27" s="363"/>
      <c r="AE27" s="363"/>
      <c r="AF27" s="363"/>
      <c r="AG27" s="364"/>
      <c r="AH27" s="359">
        <v>8</v>
      </c>
      <c r="AI27" s="360"/>
      <c r="AJ27" s="360"/>
      <c r="AK27" s="360"/>
      <c r="AL27" s="361"/>
      <c r="AM27" s="359">
        <v>31272</v>
      </c>
      <c r="AN27" s="360"/>
      <c r="AO27" s="360"/>
      <c r="AP27" s="360"/>
      <c r="AQ27" s="360"/>
      <c r="AR27" s="361"/>
      <c r="AS27" s="359">
        <v>3909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303618</v>
      </c>
      <c r="BO27" s="441"/>
      <c r="BP27" s="441"/>
      <c r="BQ27" s="441"/>
      <c r="BR27" s="441"/>
      <c r="BS27" s="441"/>
      <c r="BT27" s="441"/>
      <c r="BU27" s="442"/>
      <c r="BV27" s="440">
        <v>303546</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4100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2350103</v>
      </c>
      <c r="BO28" s="436"/>
      <c r="BP28" s="436"/>
      <c r="BQ28" s="436"/>
      <c r="BR28" s="436"/>
      <c r="BS28" s="436"/>
      <c r="BT28" s="436"/>
      <c r="BU28" s="437"/>
      <c r="BV28" s="435">
        <v>2648300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22</v>
      </c>
      <c r="M29" s="360"/>
      <c r="N29" s="360"/>
      <c r="O29" s="360"/>
      <c r="P29" s="361"/>
      <c r="Q29" s="359">
        <v>3800</v>
      </c>
      <c r="R29" s="360"/>
      <c r="S29" s="360"/>
      <c r="T29" s="360"/>
      <c r="U29" s="360"/>
      <c r="V29" s="361"/>
      <c r="W29" s="450"/>
      <c r="X29" s="451"/>
      <c r="Y29" s="452"/>
      <c r="Z29" s="362" t="s">
        <v>177</v>
      </c>
      <c r="AA29" s="363"/>
      <c r="AB29" s="363"/>
      <c r="AC29" s="363"/>
      <c r="AD29" s="363"/>
      <c r="AE29" s="363"/>
      <c r="AF29" s="363"/>
      <c r="AG29" s="364"/>
      <c r="AH29" s="359">
        <v>846</v>
      </c>
      <c r="AI29" s="360"/>
      <c r="AJ29" s="360"/>
      <c r="AK29" s="360"/>
      <c r="AL29" s="361"/>
      <c r="AM29" s="359">
        <v>2753934</v>
      </c>
      <c r="AN29" s="360"/>
      <c r="AO29" s="360"/>
      <c r="AP29" s="360"/>
      <c r="AQ29" s="360"/>
      <c r="AR29" s="361"/>
      <c r="AS29" s="359">
        <v>3255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1210512</v>
      </c>
      <c r="BO29" s="407"/>
      <c r="BP29" s="407"/>
      <c r="BQ29" s="407"/>
      <c r="BR29" s="407"/>
      <c r="BS29" s="407"/>
      <c r="BT29" s="407"/>
      <c r="BU29" s="408"/>
      <c r="BV29" s="406">
        <v>1102738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4742877</v>
      </c>
      <c r="BO30" s="441"/>
      <c r="BP30" s="441"/>
      <c r="BQ30" s="441"/>
      <c r="BR30" s="441"/>
      <c r="BS30" s="441"/>
      <c r="BT30" s="441"/>
      <c r="BU30" s="442"/>
      <c r="BV30" s="440">
        <v>4933637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IF('各会計、関係団体の財政状況及び健全化判断比率'!B33="","",'各会計、関係団体の財政状況及び健全化判断比率'!B33)</f>
        <v>温泉事業特別会計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栃木県市町村総合事務組合(一般会計）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日光市公共施設振興公社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診療所事業特別会計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f t="shared" ref="BE35:BE43" si="1">IF(BG35="","",BE34+1)</f>
        <v>10</v>
      </c>
      <c r="BF35" s="354"/>
      <c r="BG35" s="355" t="str">
        <f>IF('各会計、関係団体の財政状況及び健全化判断比率'!B34="","",'各会計、関係団体の財政状況及び健全化判断比率'!B34)</f>
        <v>銅山観光事業特別会計</v>
      </c>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栃木県市町村総合事務組合(特別会計）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日光市農業公社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公共用地先行取得事業特別会計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栃木県後期高齢者医療広域連合(一般会計）</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オアシス今市</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栃木県後期高齢者医療広域連合（後期高齢者医療特別会計）</v>
      </c>
      <c r="BZ37" s="355"/>
      <c r="CA37" s="355"/>
      <c r="CB37" s="355"/>
      <c r="CC37" s="355"/>
      <c r="CD37" s="355"/>
      <c r="CE37" s="355"/>
      <c r="CF37" s="355"/>
      <c r="CG37" s="355"/>
      <c r="CH37" s="355"/>
      <c r="CI37" s="355"/>
      <c r="CJ37" s="355"/>
      <c r="CK37" s="355"/>
      <c r="CL37" s="355"/>
      <c r="CM37" s="355"/>
      <c r="CN37" s="163"/>
      <c r="CO37" s="354">
        <f t="shared" si="3"/>
        <v>18</v>
      </c>
      <c r="CP37" s="354"/>
      <c r="CQ37" s="355" t="str">
        <f>IF('各会計、関係団体の財政状況及び健全化判断比率'!BS10="","",'各会計、関係団体の財政状況及び健全化判断比率'!BS10)</f>
        <v>小杉放菴記念日光美術館</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f t="shared" si="3"/>
        <v>19</v>
      </c>
      <c r="CP38" s="354"/>
      <c r="CQ38" s="355" t="str">
        <f>IF('各会計、関係団体の財政状況及び健全化判断比率'!BS11="","",'各会計、関係団体の財政状況及び健全化判断比率'!BS11)</f>
        <v>鬼怒川・川治温泉観光開発</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PzoZkESTdkI2NxxH80lctzPQFOkOgzcrISBoNuRUxJSZOWcEYU4MJ2d1i6HPBoNrVS0jbF3boX4sjv5l5gfVgw==" saltValue="Tt0715ssACePXveDzE+HZ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4" zoomScaleSheetLayoutView="100" workbookViewId="0">
      <selection activeCell="F42" sqref="F4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536</v>
      </c>
      <c r="D34" s="1136"/>
      <c r="E34" s="1137"/>
      <c r="F34" s="32">
        <v>8.77</v>
      </c>
      <c r="G34" s="33">
        <v>8.2899999999999991</v>
      </c>
      <c r="H34" s="33">
        <v>8.61</v>
      </c>
      <c r="I34" s="33">
        <v>8.58</v>
      </c>
      <c r="J34" s="34">
        <v>8.52</v>
      </c>
      <c r="K34" s="22"/>
      <c r="L34" s="22"/>
      <c r="M34" s="22"/>
      <c r="N34" s="22"/>
      <c r="O34" s="22"/>
      <c r="P34" s="22"/>
    </row>
    <row r="35" spans="1:16" ht="39" customHeight="1" x14ac:dyDescent="0.2">
      <c r="A35" s="22"/>
      <c r="B35" s="35"/>
      <c r="C35" s="1132" t="s">
        <v>537</v>
      </c>
      <c r="D35" s="1132"/>
      <c r="E35" s="1133"/>
      <c r="F35" s="36">
        <v>3.45</v>
      </c>
      <c r="G35" s="37">
        <v>7.01</v>
      </c>
      <c r="H35" s="37">
        <v>7.55</v>
      </c>
      <c r="I35" s="37">
        <v>4.47</v>
      </c>
      <c r="J35" s="38">
        <v>4.7</v>
      </c>
      <c r="K35" s="22"/>
      <c r="L35" s="22"/>
      <c r="M35" s="22"/>
      <c r="N35" s="22"/>
      <c r="O35" s="22"/>
      <c r="P35" s="22"/>
    </row>
    <row r="36" spans="1:16" ht="39" customHeight="1" x14ac:dyDescent="0.2">
      <c r="A36" s="22"/>
      <c r="B36" s="35"/>
      <c r="C36" s="1132" t="s">
        <v>538</v>
      </c>
      <c r="D36" s="1132"/>
      <c r="E36" s="1133"/>
      <c r="F36" s="36">
        <v>0.16</v>
      </c>
      <c r="G36" s="37">
        <v>0.34</v>
      </c>
      <c r="H36" s="37">
        <v>0.74</v>
      </c>
      <c r="I36" s="37">
        <v>1.05</v>
      </c>
      <c r="J36" s="38">
        <v>1.45</v>
      </c>
      <c r="K36" s="22"/>
      <c r="L36" s="22"/>
      <c r="M36" s="22"/>
      <c r="N36" s="22"/>
      <c r="O36" s="22"/>
      <c r="P36" s="22"/>
    </row>
    <row r="37" spans="1:16" ht="39" customHeight="1" x14ac:dyDescent="0.2">
      <c r="A37" s="22"/>
      <c r="B37" s="35"/>
      <c r="C37" s="1132" t="s">
        <v>539</v>
      </c>
      <c r="D37" s="1132"/>
      <c r="E37" s="1133"/>
      <c r="F37" s="36">
        <v>0.51</v>
      </c>
      <c r="G37" s="37">
        <v>0.87</v>
      </c>
      <c r="H37" s="37">
        <v>1.36</v>
      </c>
      <c r="I37" s="37">
        <v>2.0699999999999998</v>
      </c>
      <c r="J37" s="38">
        <v>1.38</v>
      </c>
      <c r="K37" s="22"/>
      <c r="L37" s="22"/>
      <c r="M37" s="22"/>
      <c r="N37" s="22"/>
      <c r="O37" s="22"/>
      <c r="P37" s="22"/>
    </row>
    <row r="38" spans="1:16" ht="39" customHeight="1" x14ac:dyDescent="0.2">
      <c r="A38" s="22"/>
      <c r="B38" s="35"/>
      <c r="C38" s="1132" t="s">
        <v>540</v>
      </c>
      <c r="D38" s="1132"/>
      <c r="E38" s="1133"/>
      <c r="F38" s="36">
        <v>0.13</v>
      </c>
      <c r="G38" s="37">
        <v>1.04</v>
      </c>
      <c r="H38" s="37">
        <v>1.46</v>
      </c>
      <c r="I38" s="37">
        <v>0.53</v>
      </c>
      <c r="J38" s="38">
        <v>0.52</v>
      </c>
      <c r="K38" s="22"/>
      <c r="L38" s="22"/>
      <c r="M38" s="22"/>
      <c r="N38" s="22"/>
      <c r="O38" s="22"/>
      <c r="P38" s="22"/>
    </row>
    <row r="39" spans="1:16" ht="39" customHeight="1" x14ac:dyDescent="0.2">
      <c r="A39" s="22"/>
      <c r="B39" s="35"/>
      <c r="C39" s="1132" t="s">
        <v>541</v>
      </c>
      <c r="D39" s="1132"/>
      <c r="E39" s="1133"/>
      <c r="F39" s="36">
        <v>0.01</v>
      </c>
      <c r="G39" s="37">
        <v>0.03</v>
      </c>
      <c r="H39" s="37">
        <v>0.02</v>
      </c>
      <c r="I39" s="37">
        <v>0.02</v>
      </c>
      <c r="J39" s="38">
        <v>0.02</v>
      </c>
      <c r="K39" s="22"/>
      <c r="L39" s="22"/>
      <c r="M39" s="22"/>
      <c r="N39" s="22"/>
      <c r="O39" s="22"/>
      <c r="P39" s="22"/>
    </row>
    <row r="40" spans="1:16" ht="39" customHeight="1" x14ac:dyDescent="0.2">
      <c r="A40" s="22"/>
      <c r="B40" s="35"/>
      <c r="C40" s="1132" t="s">
        <v>542</v>
      </c>
      <c r="D40" s="1132"/>
      <c r="E40" s="1133"/>
      <c r="F40" s="36">
        <v>0.02</v>
      </c>
      <c r="G40" s="37">
        <v>0</v>
      </c>
      <c r="H40" s="37">
        <v>0.02</v>
      </c>
      <c r="I40" s="37">
        <v>0.02</v>
      </c>
      <c r="J40" s="38">
        <v>0.02</v>
      </c>
      <c r="K40" s="22"/>
      <c r="L40" s="22"/>
      <c r="M40" s="22"/>
      <c r="N40" s="22"/>
      <c r="O40" s="22"/>
      <c r="P40" s="22"/>
    </row>
    <row r="41" spans="1:16" ht="39" customHeight="1" x14ac:dyDescent="0.2">
      <c r="A41" s="22"/>
      <c r="B41" s="35"/>
      <c r="C41" s="1132" t="s">
        <v>543</v>
      </c>
      <c r="D41" s="1132"/>
      <c r="E41" s="1133"/>
      <c r="F41" s="36">
        <v>0.04</v>
      </c>
      <c r="G41" s="37">
        <v>0</v>
      </c>
      <c r="H41" s="37">
        <v>0</v>
      </c>
      <c r="I41" s="37">
        <v>0</v>
      </c>
      <c r="J41" s="38">
        <v>0.01</v>
      </c>
      <c r="K41" s="22"/>
      <c r="L41" s="22"/>
      <c r="M41" s="22"/>
      <c r="N41" s="22"/>
      <c r="O41" s="22"/>
      <c r="P41" s="22"/>
    </row>
    <row r="42" spans="1:16" ht="39" customHeight="1" x14ac:dyDescent="0.2">
      <c r="A42" s="22"/>
      <c r="B42" s="39"/>
      <c r="C42" s="1132" t="s">
        <v>544</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545</v>
      </c>
      <c r="D43" s="1134"/>
      <c r="E43" s="1135"/>
      <c r="F43" s="41">
        <v>0.01</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20iUrQ1ptq6ggS9S6CKlN4oHhRyQKgqPCd8tfADbOv6gy2YUHX9UGRvxTPHMYdLzh+svYgSVVgBx494+0PPWXg==" saltValue="W3M70ch2TjdVDOLGWQ7g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2"/>
  <sheetViews>
    <sheetView showGridLines="0" topLeftCell="H39" zoomScaleSheetLayoutView="55" workbookViewId="0">
      <selection activeCell="Q55" sqref="Q55"/>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5912</v>
      </c>
      <c r="L45" s="58">
        <v>6291</v>
      </c>
      <c r="M45" s="58">
        <v>6079</v>
      </c>
      <c r="N45" s="58">
        <v>5986</v>
      </c>
      <c r="O45" s="59">
        <v>5689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2">
      <c r="A48" s="46"/>
      <c r="B48" s="1163"/>
      <c r="C48" s="1164"/>
      <c r="D48" s="60"/>
      <c r="E48" s="1140" t="s">
        <v>13</v>
      </c>
      <c r="F48" s="1140"/>
      <c r="G48" s="1140"/>
      <c r="H48" s="1140"/>
      <c r="I48" s="1140"/>
      <c r="J48" s="1141"/>
      <c r="K48" s="61">
        <v>1088</v>
      </c>
      <c r="L48" s="62">
        <v>1062</v>
      </c>
      <c r="M48" s="62">
        <v>866</v>
      </c>
      <c r="N48" s="62">
        <v>1057</v>
      </c>
      <c r="O48" s="63">
        <v>1045</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490</v>
      </c>
      <c r="L49" s="62" t="s">
        <v>490</v>
      </c>
      <c r="M49" s="62" t="s">
        <v>490</v>
      </c>
      <c r="N49" s="62" t="s">
        <v>490</v>
      </c>
      <c r="O49" s="63" t="s">
        <v>490</v>
      </c>
      <c r="P49" s="46"/>
      <c r="Q49" s="46"/>
      <c r="R49" s="46"/>
      <c r="S49" s="46"/>
      <c r="T49" s="46"/>
      <c r="U49" s="46"/>
    </row>
    <row r="50" spans="1:21" ht="30.75" customHeight="1" x14ac:dyDescent="0.2">
      <c r="A50" s="46"/>
      <c r="B50" s="1163"/>
      <c r="C50" s="1164"/>
      <c r="D50" s="60"/>
      <c r="E50" s="1140" t="s">
        <v>15</v>
      </c>
      <c r="F50" s="1140"/>
      <c r="G50" s="1140"/>
      <c r="H50" s="1140"/>
      <c r="I50" s="1140"/>
      <c r="J50" s="1141"/>
      <c r="K50" s="61">
        <v>14</v>
      </c>
      <c r="L50" s="62">
        <v>13</v>
      </c>
      <c r="M50" s="62">
        <v>13</v>
      </c>
      <c r="N50" s="62">
        <v>13</v>
      </c>
      <c r="O50" s="63">
        <v>13</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5322</v>
      </c>
      <c r="L52" s="62">
        <v>5494</v>
      </c>
      <c r="M52" s="62">
        <v>5492</v>
      </c>
      <c r="N52" s="62">
        <v>5500</v>
      </c>
      <c r="O52" s="63">
        <v>5313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1692</v>
      </c>
      <c r="L53" s="67">
        <v>1872</v>
      </c>
      <c r="M53" s="67">
        <v>1466</v>
      </c>
      <c r="N53" s="67">
        <v>1556</v>
      </c>
      <c r="O53" s="68">
        <v>1434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row r="71" s="47" customFormat="1" ht="12.6" hidden="1" customHeight="1" x14ac:dyDescent="0.2"/>
    <row r="72" s="47" customFormat="1" ht="12.6" hidden="1" customHeight="1" x14ac:dyDescent="0.2"/>
  </sheetData>
  <sheetProtection algorithmName="SHA-512" hashValue="ErXwbGdv5dojpg6nMAUASGDfDpo411YaG4S6Wq1vfyi8DkqWeFEHl/mgivKRShpt87iJ/PRW50g+/l6tu8P+0A==" saltValue="CFPnj4G7pmgAlcYEHvvL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G28" zoomScaleSheetLayoutView="100" workbookViewId="0">
      <selection activeCell="L48" sqref="L48"/>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81" t="s">
        <v>30</v>
      </c>
      <c r="C41" s="1182"/>
      <c r="D41" s="103"/>
      <c r="E41" s="1183" t="s">
        <v>31</v>
      </c>
      <c r="F41" s="1183"/>
      <c r="G41" s="1183"/>
      <c r="H41" s="1184"/>
      <c r="I41" s="330">
        <v>58890</v>
      </c>
      <c r="J41" s="331">
        <v>56506</v>
      </c>
      <c r="K41" s="331">
        <v>51790</v>
      </c>
      <c r="L41" s="331">
        <v>47592</v>
      </c>
      <c r="M41" s="332">
        <v>43949</v>
      </c>
    </row>
    <row r="42" spans="2:13" ht="27.75" customHeight="1" x14ac:dyDescent="0.2">
      <c r="B42" s="1171"/>
      <c r="C42" s="1172"/>
      <c r="D42" s="104"/>
      <c r="E42" s="1175" t="s">
        <v>32</v>
      </c>
      <c r="F42" s="1175"/>
      <c r="G42" s="1175"/>
      <c r="H42" s="1176"/>
      <c r="I42" s="333">
        <v>74</v>
      </c>
      <c r="J42" s="334">
        <v>60</v>
      </c>
      <c r="K42" s="334">
        <v>47</v>
      </c>
      <c r="L42" s="334">
        <v>34</v>
      </c>
      <c r="M42" s="335">
        <v>23</v>
      </c>
    </row>
    <row r="43" spans="2:13" ht="27.75" customHeight="1" x14ac:dyDescent="0.2">
      <c r="B43" s="1171"/>
      <c r="C43" s="1172"/>
      <c r="D43" s="104"/>
      <c r="E43" s="1175" t="s">
        <v>33</v>
      </c>
      <c r="F43" s="1175"/>
      <c r="G43" s="1175"/>
      <c r="H43" s="1176"/>
      <c r="I43" s="333">
        <v>10709</v>
      </c>
      <c r="J43" s="334">
        <v>10546</v>
      </c>
      <c r="K43" s="334">
        <v>10074</v>
      </c>
      <c r="L43" s="334">
        <v>9683</v>
      </c>
      <c r="M43" s="335">
        <v>9744</v>
      </c>
    </row>
    <row r="44" spans="2:13" ht="27.75" customHeight="1" x14ac:dyDescent="0.2">
      <c r="B44" s="1171"/>
      <c r="C44" s="1172"/>
      <c r="D44" s="104"/>
      <c r="E44" s="1175" t="s">
        <v>34</v>
      </c>
      <c r="F44" s="1175"/>
      <c r="G44" s="1175"/>
      <c r="H44" s="1176"/>
      <c r="I44" s="333" t="s">
        <v>490</v>
      </c>
      <c r="J44" s="334" t="s">
        <v>490</v>
      </c>
      <c r="K44" s="334" t="s">
        <v>490</v>
      </c>
      <c r="L44" s="334" t="s">
        <v>490</v>
      </c>
      <c r="M44" s="335" t="s">
        <v>490</v>
      </c>
    </row>
    <row r="45" spans="2:13" ht="27.75" customHeight="1" x14ac:dyDescent="0.2">
      <c r="B45" s="1171"/>
      <c r="C45" s="1172"/>
      <c r="D45" s="104"/>
      <c r="E45" s="1175" t="s">
        <v>35</v>
      </c>
      <c r="F45" s="1175"/>
      <c r="G45" s="1175"/>
      <c r="H45" s="1176"/>
      <c r="I45" s="333">
        <v>8254</v>
      </c>
      <c r="J45" s="334">
        <v>8184</v>
      </c>
      <c r="K45" s="334">
        <v>8183</v>
      </c>
      <c r="L45" s="334">
        <v>8094</v>
      </c>
      <c r="M45" s="335">
        <v>8006</v>
      </c>
    </row>
    <row r="46" spans="2:13" ht="27.75" customHeight="1" x14ac:dyDescent="0.2">
      <c r="B46" s="1171"/>
      <c r="C46" s="1172"/>
      <c r="D46" s="105"/>
      <c r="E46" s="1175" t="s">
        <v>36</v>
      </c>
      <c r="F46" s="1175"/>
      <c r="G46" s="1175"/>
      <c r="H46" s="1176"/>
      <c r="I46" s="333">
        <v>21</v>
      </c>
      <c r="J46" s="334">
        <v>26</v>
      </c>
      <c r="K46" s="334">
        <v>19</v>
      </c>
      <c r="L46" s="334">
        <v>18</v>
      </c>
      <c r="M46" s="335">
        <v>26</v>
      </c>
    </row>
    <row r="47" spans="2:13" ht="27.75" customHeight="1" x14ac:dyDescent="0.2">
      <c r="B47" s="1171"/>
      <c r="C47" s="1172"/>
      <c r="D47" s="106"/>
      <c r="E47" s="1185" t="s">
        <v>37</v>
      </c>
      <c r="F47" s="1186"/>
      <c r="G47" s="1186"/>
      <c r="H47" s="1187"/>
      <c r="I47" s="333" t="s">
        <v>490</v>
      </c>
      <c r="J47" s="334" t="s">
        <v>490</v>
      </c>
      <c r="K47" s="334" t="s">
        <v>490</v>
      </c>
      <c r="L47" s="334" t="s">
        <v>490</v>
      </c>
      <c r="M47" s="335" t="s">
        <v>490</v>
      </c>
    </row>
    <row r="48" spans="2:13" ht="27.75" customHeight="1" x14ac:dyDescent="0.2">
      <c r="B48" s="1171"/>
      <c r="C48" s="1172"/>
      <c r="D48" s="104"/>
      <c r="E48" s="1175" t="s">
        <v>38</v>
      </c>
      <c r="F48" s="1175"/>
      <c r="G48" s="1175"/>
      <c r="H48" s="1176"/>
      <c r="I48" s="333" t="s">
        <v>490</v>
      </c>
      <c r="J48" s="334" t="s">
        <v>490</v>
      </c>
      <c r="K48" s="334" t="s">
        <v>490</v>
      </c>
      <c r="L48" s="334" t="s">
        <v>490</v>
      </c>
      <c r="M48" s="335" t="s">
        <v>490</v>
      </c>
    </row>
    <row r="49" spans="2:13" ht="27.75" customHeight="1" x14ac:dyDescent="0.2">
      <c r="B49" s="1173"/>
      <c r="C49" s="1174"/>
      <c r="D49" s="104"/>
      <c r="E49" s="1175" t="s">
        <v>39</v>
      </c>
      <c r="F49" s="1175"/>
      <c r="G49" s="1175"/>
      <c r="H49" s="1176"/>
      <c r="I49" s="333" t="s">
        <v>490</v>
      </c>
      <c r="J49" s="334" t="s">
        <v>490</v>
      </c>
      <c r="K49" s="334" t="s">
        <v>490</v>
      </c>
      <c r="L49" s="334" t="s">
        <v>490</v>
      </c>
      <c r="M49" s="335" t="s">
        <v>490</v>
      </c>
    </row>
    <row r="50" spans="2:13" ht="27.75" customHeight="1" x14ac:dyDescent="0.2">
      <c r="B50" s="1169" t="s">
        <v>40</v>
      </c>
      <c r="C50" s="1170"/>
      <c r="D50" s="107"/>
      <c r="E50" s="1175" t="s">
        <v>41</v>
      </c>
      <c r="F50" s="1175"/>
      <c r="G50" s="1175"/>
      <c r="H50" s="1176"/>
      <c r="I50" s="333">
        <v>7136</v>
      </c>
      <c r="J50" s="334">
        <v>8191</v>
      </c>
      <c r="K50" s="334">
        <v>7854</v>
      </c>
      <c r="L50" s="334">
        <v>8252</v>
      </c>
      <c r="M50" s="335">
        <v>7983</v>
      </c>
    </row>
    <row r="51" spans="2:13" ht="27.75" customHeight="1" x14ac:dyDescent="0.2">
      <c r="B51" s="1171"/>
      <c r="C51" s="1172"/>
      <c r="D51" s="104"/>
      <c r="E51" s="1175" t="s">
        <v>42</v>
      </c>
      <c r="F51" s="1175"/>
      <c r="G51" s="1175"/>
      <c r="H51" s="1176"/>
      <c r="I51" s="333">
        <v>4936</v>
      </c>
      <c r="J51" s="334">
        <v>4856</v>
      </c>
      <c r="K51" s="334">
        <v>4753</v>
      </c>
      <c r="L51" s="334">
        <v>4596</v>
      </c>
      <c r="M51" s="335">
        <v>4390</v>
      </c>
    </row>
    <row r="52" spans="2:13" ht="27.75" customHeight="1" x14ac:dyDescent="0.2">
      <c r="B52" s="1173"/>
      <c r="C52" s="1174"/>
      <c r="D52" s="104"/>
      <c r="E52" s="1175" t="s">
        <v>43</v>
      </c>
      <c r="F52" s="1175"/>
      <c r="G52" s="1175"/>
      <c r="H52" s="1176"/>
      <c r="I52" s="333">
        <v>52459</v>
      </c>
      <c r="J52" s="334">
        <v>50432</v>
      </c>
      <c r="K52" s="334">
        <v>47162</v>
      </c>
      <c r="L52" s="334">
        <v>42860</v>
      </c>
      <c r="M52" s="335">
        <v>38988</v>
      </c>
    </row>
    <row r="53" spans="2:13" ht="27.75" customHeight="1" thickBot="1" x14ac:dyDescent="0.25">
      <c r="B53" s="1177" t="s">
        <v>19</v>
      </c>
      <c r="C53" s="1178"/>
      <c r="D53" s="108"/>
      <c r="E53" s="1179" t="s">
        <v>44</v>
      </c>
      <c r="F53" s="1179"/>
      <c r="G53" s="1179"/>
      <c r="H53" s="1180"/>
      <c r="I53" s="336">
        <v>13417</v>
      </c>
      <c r="J53" s="337">
        <v>11843</v>
      </c>
      <c r="K53" s="337">
        <v>10344</v>
      </c>
      <c r="L53" s="337">
        <v>9712</v>
      </c>
      <c r="M53" s="338">
        <v>10387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XGmA7H+6lh1QF1BQ02Nk2Ana/6eajKybbd21eMXdPFtI+InfA5UsoVoH9bVKZR/q9wQVu3IL4fFZrZOt/vtrZw==" saltValue="nfQV8grU1o5yiC3oChAF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6"/>
  <sheetViews>
    <sheetView showGridLines="0" topLeftCell="E1" zoomScaleNormal="100"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531</v>
      </c>
      <c r="G54" s="117" t="s">
        <v>532</v>
      </c>
      <c r="H54" s="118" t="s">
        <v>533</v>
      </c>
    </row>
    <row r="55" spans="2:8" ht="52.5" customHeight="1" x14ac:dyDescent="0.2">
      <c r="B55" s="119"/>
      <c r="C55" s="1196" t="s">
        <v>46</v>
      </c>
      <c r="D55" s="1196"/>
      <c r="E55" s="1197"/>
      <c r="F55" s="339">
        <v>2648</v>
      </c>
      <c r="G55" s="339">
        <v>2648</v>
      </c>
      <c r="H55" s="340">
        <v>2350</v>
      </c>
    </row>
    <row r="56" spans="2:8" ht="52.5" customHeight="1" x14ac:dyDescent="0.2">
      <c r="B56" s="120"/>
      <c r="C56" s="1198" t="s">
        <v>47</v>
      </c>
      <c r="D56" s="1198"/>
      <c r="E56" s="1199"/>
      <c r="F56" s="341">
        <v>970</v>
      </c>
      <c r="G56" s="341">
        <v>1103</v>
      </c>
      <c r="H56" s="342">
        <v>1211</v>
      </c>
    </row>
    <row r="57" spans="2:8" ht="53.25" customHeight="1" x14ac:dyDescent="0.2">
      <c r="B57" s="120"/>
      <c r="C57" s="1200" t="s">
        <v>48</v>
      </c>
      <c r="D57" s="1200"/>
      <c r="E57" s="1201"/>
      <c r="F57" s="343">
        <v>4785</v>
      </c>
      <c r="G57" s="343">
        <v>4934</v>
      </c>
      <c r="H57" s="344">
        <v>4743</v>
      </c>
    </row>
    <row r="58" spans="2:8" ht="45.75" customHeight="1" x14ac:dyDescent="0.2">
      <c r="B58" s="121"/>
      <c r="C58" s="1188" t="s">
        <v>560</v>
      </c>
      <c r="D58" s="1189"/>
      <c r="E58" s="1190"/>
      <c r="F58" s="345">
        <v>1986</v>
      </c>
      <c r="G58" s="345">
        <v>1941</v>
      </c>
      <c r="H58" s="346">
        <v>1875</v>
      </c>
    </row>
    <row r="59" spans="2:8" ht="45.75" customHeight="1" x14ac:dyDescent="0.2">
      <c r="B59" s="121"/>
      <c r="C59" s="1188" t="s">
        <v>561</v>
      </c>
      <c r="D59" s="1189"/>
      <c r="E59" s="1190"/>
      <c r="F59" s="345">
        <v>502</v>
      </c>
      <c r="G59" s="345">
        <v>604</v>
      </c>
      <c r="H59" s="346">
        <v>726</v>
      </c>
    </row>
    <row r="60" spans="2:8" ht="45.75" customHeight="1" x14ac:dyDescent="0.2">
      <c r="B60" s="121"/>
      <c r="C60" s="1188" t="s">
        <v>562</v>
      </c>
      <c r="D60" s="1189"/>
      <c r="E60" s="1190"/>
      <c r="F60" s="345">
        <v>491</v>
      </c>
      <c r="G60" s="345">
        <v>491</v>
      </c>
      <c r="H60" s="346">
        <v>491</v>
      </c>
    </row>
    <row r="61" spans="2:8" ht="45.75" customHeight="1" x14ac:dyDescent="0.2">
      <c r="B61" s="121"/>
      <c r="C61" s="1188" t="s">
        <v>563</v>
      </c>
      <c r="D61" s="1189"/>
      <c r="E61" s="1190"/>
      <c r="F61" s="345">
        <v>459</v>
      </c>
      <c r="G61" s="345">
        <v>459</v>
      </c>
      <c r="H61" s="346">
        <v>410</v>
      </c>
    </row>
    <row r="62" spans="2:8" ht="45.75" customHeight="1" thickBot="1" x14ac:dyDescent="0.25">
      <c r="B62" s="122"/>
      <c r="C62" s="1191" t="s">
        <v>564</v>
      </c>
      <c r="D62" s="1192"/>
      <c r="E62" s="1193"/>
      <c r="F62" s="347">
        <v>273</v>
      </c>
      <c r="G62" s="347">
        <v>273</v>
      </c>
      <c r="H62" s="348">
        <v>274</v>
      </c>
    </row>
    <row r="63" spans="2:8" ht="52.5" customHeight="1" thickBot="1" x14ac:dyDescent="0.25">
      <c r="B63" s="123"/>
      <c r="C63" s="1194" t="s">
        <v>49</v>
      </c>
      <c r="D63" s="1194"/>
      <c r="E63" s="1195"/>
      <c r="F63" s="349">
        <v>8403</v>
      </c>
      <c r="G63" s="349">
        <v>8685</v>
      </c>
      <c r="H63" s="350">
        <v>8303</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row r="82" s="1" customFormat="1" ht="13.5" hidden="1" customHeight="1" x14ac:dyDescent="0.2"/>
    <row r="83" s="1" customFormat="1" ht="13.5" hidden="1" customHeight="1" x14ac:dyDescent="0.2"/>
    <row r="84" s="1" customFormat="1" ht="13.5" hidden="1" customHeight="1" x14ac:dyDescent="0.2"/>
    <row r="85" s="1" customFormat="1" ht="13.5" hidden="1" customHeight="1" x14ac:dyDescent="0.2"/>
    <row r="86" s="1" customFormat="1" ht="13.5" hidden="1" customHeight="1" x14ac:dyDescent="0.2"/>
  </sheetData>
  <sheetProtection algorithmName="SHA-512" hashValue="jWKcnJsbq9G5IzwCR7YDMV8XIl0tohY8GXSIJxjQ/5ZEXelPbKfB/IwuvXI0vLT0nhBcX7BmrWfjHPk9syF0cw==" saltValue="f/w+Y7elRFRGUU7PVwKU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528</v>
      </c>
      <c r="G2" s="137"/>
      <c r="H2" s="138"/>
    </row>
    <row r="3" spans="1:8" x14ac:dyDescent="0.2">
      <c r="A3" s="134" t="s">
        <v>521</v>
      </c>
      <c r="B3" s="139"/>
      <c r="C3" s="140"/>
      <c r="D3" s="141">
        <v>68042</v>
      </c>
      <c r="E3" s="142"/>
      <c r="F3" s="143">
        <v>45483</v>
      </c>
      <c r="G3" s="144"/>
      <c r="H3" s="145"/>
    </row>
    <row r="4" spans="1:8" x14ac:dyDescent="0.2">
      <c r="A4" s="146"/>
      <c r="B4" s="147"/>
      <c r="C4" s="148"/>
      <c r="D4" s="149">
        <v>49398</v>
      </c>
      <c r="E4" s="150"/>
      <c r="F4" s="151">
        <v>24241</v>
      </c>
      <c r="G4" s="152"/>
      <c r="H4" s="153"/>
    </row>
    <row r="5" spans="1:8" x14ac:dyDescent="0.2">
      <c r="A5" s="134" t="s">
        <v>523</v>
      </c>
      <c r="B5" s="139"/>
      <c r="C5" s="140"/>
      <c r="D5" s="141">
        <v>55299</v>
      </c>
      <c r="E5" s="142"/>
      <c r="F5" s="143">
        <v>45945</v>
      </c>
      <c r="G5" s="144"/>
      <c r="H5" s="145"/>
    </row>
    <row r="6" spans="1:8" x14ac:dyDescent="0.2">
      <c r="A6" s="146"/>
      <c r="B6" s="147"/>
      <c r="C6" s="148"/>
      <c r="D6" s="149">
        <v>28388</v>
      </c>
      <c r="E6" s="150"/>
      <c r="F6" s="151">
        <v>25180</v>
      </c>
      <c r="G6" s="152"/>
      <c r="H6" s="153"/>
    </row>
    <row r="7" spans="1:8" x14ac:dyDescent="0.2">
      <c r="A7" s="134" t="s">
        <v>524</v>
      </c>
      <c r="B7" s="139"/>
      <c r="C7" s="140"/>
      <c r="D7" s="141">
        <v>35503</v>
      </c>
      <c r="E7" s="142"/>
      <c r="F7" s="143">
        <v>44475</v>
      </c>
      <c r="G7" s="144"/>
      <c r="H7" s="145"/>
    </row>
    <row r="8" spans="1:8" x14ac:dyDescent="0.2">
      <c r="A8" s="146"/>
      <c r="B8" s="147"/>
      <c r="C8" s="148"/>
      <c r="D8" s="149">
        <v>17740</v>
      </c>
      <c r="E8" s="150"/>
      <c r="F8" s="151">
        <v>24780</v>
      </c>
      <c r="G8" s="152"/>
      <c r="H8" s="153"/>
    </row>
    <row r="9" spans="1:8" x14ac:dyDescent="0.2">
      <c r="A9" s="134" t="s">
        <v>525</v>
      </c>
      <c r="B9" s="139"/>
      <c r="C9" s="140"/>
      <c r="D9" s="141">
        <v>41361</v>
      </c>
      <c r="E9" s="142"/>
      <c r="F9" s="143">
        <v>45982</v>
      </c>
      <c r="G9" s="144"/>
      <c r="H9" s="145"/>
    </row>
    <row r="10" spans="1:8" x14ac:dyDescent="0.2">
      <c r="A10" s="146"/>
      <c r="B10" s="147"/>
      <c r="C10" s="148"/>
      <c r="D10" s="149">
        <v>30114</v>
      </c>
      <c r="E10" s="150"/>
      <c r="F10" s="151">
        <v>25583</v>
      </c>
      <c r="G10" s="152"/>
      <c r="H10" s="153"/>
    </row>
    <row r="11" spans="1:8" x14ac:dyDescent="0.2">
      <c r="A11" s="134" t="s">
        <v>526</v>
      </c>
      <c r="B11" s="139"/>
      <c r="C11" s="140"/>
      <c r="D11" s="141">
        <v>42883</v>
      </c>
      <c r="E11" s="142"/>
      <c r="F11" s="143">
        <v>50538</v>
      </c>
      <c r="G11" s="144"/>
      <c r="H11" s="145"/>
    </row>
    <row r="12" spans="1:8" x14ac:dyDescent="0.2">
      <c r="A12" s="146"/>
      <c r="B12" s="147"/>
      <c r="C12" s="154"/>
      <c r="D12" s="149">
        <v>31637</v>
      </c>
      <c r="E12" s="150"/>
      <c r="F12" s="151">
        <v>29053</v>
      </c>
      <c r="G12" s="152"/>
      <c r="H12" s="153"/>
    </row>
    <row r="13" spans="1:8" x14ac:dyDescent="0.2">
      <c r="A13" s="134"/>
      <c r="B13" s="139"/>
      <c r="C13" s="140"/>
      <c r="D13" s="141">
        <v>48618</v>
      </c>
      <c r="E13" s="142"/>
      <c r="F13" s="143">
        <v>46485</v>
      </c>
      <c r="G13" s="155"/>
      <c r="H13" s="145"/>
    </row>
    <row r="14" spans="1:8" x14ac:dyDescent="0.2">
      <c r="A14" s="146"/>
      <c r="B14" s="147"/>
      <c r="C14" s="148"/>
      <c r="D14" s="149">
        <v>31455</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3.48</v>
      </c>
      <c r="C19" s="156">
        <f>ROUND(VALUE(SUBSTITUTE(実質収支比率等に係る経年分析!G$48,"▲","-")),2)</f>
        <v>7.04</v>
      </c>
      <c r="D19" s="156">
        <f>ROUND(VALUE(SUBSTITUTE(実質収支比率等に係る経年分析!H$48,"▲","-")),2)</f>
        <v>7.58</v>
      </c>
      <c r="E19" s="156">
        <f>ROUND(VALUE(SUBSTITUTE(実質収支比率等に係る経年分析!I$48,"▲","-")),2)</f>
        <v>4.5</v>
      </c>
      <c r="F19" s="156">
        <f>ROUND(VALUE(SUBSTITUTE(実質収支比率等に係る経年分析!J$48,"▲","-")),2)</f>
        <v>4.7300000000000004</v>
      </c>
    </row>
    <row r="20" spans="1:11" x14ac:dyDescent="0.2">
      <c r="A20" s="156" t="s">
        <v>53</v>
      </c>
      <c r="B20" s="156">
        <f>ROUND(VALUE(SUBSTITUTE(実質収支比率等に係る経年分析!F$47,"▲","-")),2)</f>
        <v>10.55</v>
      </c>
      <c r="C20" s="156">
        <f>ROUND(VALUE(SUBSTITUTE(実質収支比率等に係る経年分析!G$47,"▲","-")),2)</f>
        <v>10.16</v>
      </c>
      <c r="D20" s="156">
        <f>ROUND(VALUE(SUBSTITUTE(実質収支比率等に係る経年分析!H$47,"▲","-")),2)</f>
        <v>10.45</v>
      </c>
      <c r="E20" s="156">
        <f>ROUND(VALUE(SUBSTITUTE(実質収支比率等に係る経年分析!I$47,"▲","-")),2)</f>
        <v>10.33</v>
      </c>
      <c r="F20" s="156">
        <f>ROUND(VALUE(SUBSTITUTE(実質収支比率等に係る経年分析!J$47,"▲","-")),2)</f>
        <v>9.08</v>
      </c>
    </row>
    <row r="21" spans="1:11" x14ac:dyDescent="0.2">
      <c r="A21" s="156" t="s">
        <v>54</v>
      </c>
      <c r="B21" s="156">
        <f>IF(ISNUMBER(VALUE(SUBSTITUTE(実質収支比率等に係る経年分析!F$49,"▲","-"))),ROUND(VALUE(SUBSTITUTE(実質収支比率等に係る経年分析!F$49,"▲","-")),2),NA())</f>
        <v>1.44</v>
      </c>
      <c r="C21" s="156">
        <f>IF(ISNUMBER(VALUE(SUBSTITUTE(実質収支比率等に係る経年分析!G$49,"▲","-"))),ROUND(VALUE(SUBSTITUTE(実質収支比率等に係る経年分析!G$49,"▲","-")),2),NA())</f>
        <v>3.69</v>
      </c>
      <c r="D21" s="156">
        <f>IF(ISNUMBER(VALUE(SUBSTITUTE(実質収支比率等に係る経年分析!H$49,"▲","-"))),ROUND(VALUE(SUBSTITUTE(実質収支比率等に係る経年分析!H$49,"▲","-")),2),NA())</f>
        <v>0.34</v>
      </c>
      <c r="E21" s="156">
        <f>IF(ISNUMBER(VALUE(SUBSTITUTE(実質収支比率等に係る経年分析!I$49,"▲","-"))),ROUND(VALUE(SUBSTITUTE(実質収支比率等に係る経年分析!I$49,"▲","-")),2),NA())</f>
        <v>-3</v>
      </c>
      <c r="F21" s="156">
        <f>IF(ISNUMBER(VALUE(SUBSTITUTE(実質収支比率等に係る経年分析!J$49,"▲","-"))),ROUND(VALUE(SUBSTITUTE(実質収支比率等に係る経年分析!J$49,"▲","-")),2),NA())</f>
        <v>-0.87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銅山観光事業特別会計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2">
      <c r="A30" s="157" t="str">
        <f>IF(連結実質赤字比率に係る赤字・黒字の構成分析!C$40="",NA(),連結実質赤字比率に係る赤字・黒字の構成分析!C$40)</f>
        <v>温泉事業特別会計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
      <c r="A31" s="157" t="str">
        <f>IF(連結実質赤字比率に係る赤字・黒字の構成分析!C$39="",NA(),連結実質赤字比率に係る赤字・黒字の構成分析!C$39)</f>
        <v>診療所事業特別会計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0.52</v>
      </c>
    </row>
    <row r="33" spans="1:16" x14ac:dyDescent="0.2">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1.36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2.0699999999999998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1.38</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0.16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0.34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3.45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7.01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7.55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4.47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4.7</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8.77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8.2899999999999991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8.61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8.58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8.52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5322</v>
      </c>
      <c r="E42" s="158"/>
      <c r="F42" s="158"/>
      <c r="G42" s="158">
        <f>'実質公債費比率（分子）の構造'!L$52</f>
        <v>5494</v>
      </c>
      <c r="H42" s="158"/>
      <c r="I42" s="158"/>
      <c r="J42" s="158">
        <f>'実質公債費比率（分子）の構造'!M$52</f>
        <v>5492</v>
      </c>
      <c r="K42" s="158"/>
      <c r="L42" s="158"/>
      <c r="M42" s="158">
        <f>'実質公債費比率（分子）の構造'!N$52</f>
        <v>5500</v>
      </c>
      <c r="N42" s="158"/>
      <c r="O42" s="158"/>
      <c r="P42" s="158">
        <f>'実質公債費比率（分子）の構造'!O$52</f>
        <v>5313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14</v>
      </c>
      <c r="C44" s="158"/>
      <c r="D44" s="158"/>
      <c r="E44" s="158">
        <f>'実質公債費比率（分子）の構造'!L$50</f>
        <v>13</v>
      </c>
      <c r="F44" s="158"/>
      <c r="G44" s="158"/>
      <c r="H44" s="158">
        <f>'実質公債費比率（分子）の構造'!M$50</f>
        <v>13</v>
      </c>
      <c r="I44" s="158"/>
      <c r="J44" s="158"/>
      <c r="K44" s="158">
        <f>'実質公債費比率（分子）の構造'!N$50</f>
        <v>13</v>
      </c>
      <c r="L44" s="158"/>
      <c r="M44" s="158"/>
      <c r="N44" s="158">
        <f>'実質公債費比率（分子）の構造'!O$50</f>
        <v>13</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1088</v>
      </c>
      <c r="C46" s="158"/>
      <c r="D46" s="158"/>
      <c r="E46" s="158">
        <f>'実質公債費比率（分子）の構造'!L$48</f>
        <v>1062</v>
      </c>
      <c r="F46" s="158"/>
      <c r="G46" s="158"/>
      <c r="H46" s="158">
        <f>'実質公債費比率（分子）の構造'!M$48</f>
        <v>866</v>
      </c>
      <c r="I46" s="158"/>
      <c r="J46" s="158"/>
      <c r="K46" s="158">
        <f>'実質公債費比率（分子）の構造'!N$48</f>
        <v>1057</v>
      </c>
      <c r="L46" s="158"/>
      <c r="M46" s="158"/>
      <c r="N46" s="158">
        <f>'実質公債費比率（分子）の構造'!O$48</f>
        <v>1045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5912</v>
      </c>
      <c r="C49" s="158"/>
      <c r="D49" s="158"/>
      <c r="E49" s="158">
        <f>'実質公債費比率（分子）の構造'!L$45</f>
        <v>6291</v>
      </c>
      <c r="F49" s="158"/>
      <c r="G49" s="158"/>
      <c r="H49" s="158">
        <f>'実質公債費比率（分子）の構造'!M$45</f>
        <v>6079</v>
      </c>
      <c r="I49" s="158"/>
      <c r="J49" s="158"/>
      <c r="K49" s="158">
        <f>'実質公債費比率（分子）の構造'!N$45</f>
        <v>5986</v>
      </c>
      <c r="L49" s="158"/>
      <c r="M49" s="158"/>
      <c r="N49" s="158">
        <f>'実質公債費比率（分子）の構造'!O$45</f>
        <v>5689</v>
      </c>
      <c r="O49" s="158"/>
      <c r="P49" s="158"/>
    </row>
    <row r="50" spans="1:16" x14ac:dyDescent="0.2">
      <c r="A50" s="158" t="s">
        <v>67</v>
      </c>
      <c r="B50" s="158" t="e">
        <f>NA()</f>
        <v>#N/A</v>
      </c>
      <c r="C50" s="158">
        <f>IF(ISNUMBER('実質公債費比率（分子）の構造'!K$53),'実質公債費比率（分子）の構造'!K$53,NA())</f>
        <v>1692</v>
      </c>
      <c r="D50" s="158" t="e">
        <f>NA()</f>
        <v>#N/A</v>
      </c>
      <c r="E50" s="158" t="e">
        <f>NA()</f>
        <v>#N/A</v>
      </c>
      <c r="F50" s="158">
        <f>IF(ISNUMBER('実質公債費比率（分子）の構造'!L$53),'実質公債費比率（分子）の構造'!L$53,NA())</f>
        <v>1872</v>
      </c>
      <c r="G50" s="158" t="e">
        <f>NA()</f>
        <v>#N/A</v>
      </c>
      <c r="H50" s="158" t="e">
        <f>NA()</f>
        <v>#N/A</v>
      </c>
      <c r="I50" s="158">
        <f>IF(ISNUMBER('実質公債費比率（分子）の構造'!M$53),'実質公債費比率（分子）の構造'!M$53,NA())</f>
        <v>1466</v>
      </c>
      <c r="J50" s="158" t="e">
        <f>NA()</f>
        <v>#N/A</v>
      </c>
      <c r="K50" s="158" t="e">
        <f>NA()</f>
        <v>#N/A</v>
      </c>
      <c r="L50" s="158">
        <f>IF(ISNUMBER('実質公債費比率（分子）の構造'!N$53),'実質公債費比率（分子）の構造'!N$53,NA())</f>
        <v>1556</v>
      </c>
      <c r="M50" s="158" t="e">
        <f>NA()</f>
        <v>#N/A</v>
      </c>
      <c r="N50" s="158" t="e">
        <f>NA()</f>
        <v>#N/A</v>
      </c>
      <c r="O50" s="158">
        <f>IF(ISNUMBER('実質公債費比率（分子）の構造'!O$53),'実質公債費比率（分子）の構造'!O$53,NA())</f>
        <v>1434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52459</v>
      </c>
      <c r="E56" s="157"/>
      <c r="F56" s="157"/>
      <c r="G56" s="157">
        <f>'将来負担比率（分子）の構造'!J$52</f>
        <v>50432</v>
      </c>
      <c r="H56" s="157"/>
      <c r="I56" s="157"/>
      <c r="J56" s="157">
        <f>'将来負担比率（分子）の構造'!K$52</f>
        <v>47162</v>
      </c>
      <c r="K56" s="157"/>
      <c r="L56" s="157"/>
      <c r="M56" s="157">
        <f>'将来負担比率（分子）の構造'!L$52</f>
        <v>42860</v>
      </c>
      <c r="N56" s="157"/>
      <c r="O56" s="157"/>
      <c r="P56" s="157">
        <f>'将来負担比率（分子）の構造'!M$52</f>
        <v>38988</v>
      </c>
    </row>
    <row r="57" spans="1:16" x14ac:dyDescent="0.2">
      <c r="A57" s="157" t="s">
        <v>42</v>
      </c>
      <c r="B57" s="157"/>
      <c r="C57" s="157"/>
      <c r="D57" s="157">
        <f>'将来負担比率（分子）の構造'!I$51</f>
        <v>4936</v>
      </c>
      <c r="E57" s="157"/>
      <c r="F57" s="157"/>
      <c r="G57" s="157">
        <f>'将来負担比率（分子）の構造'!J$51</f>
        <v>4856</v>
      </c>
      <c r="H57" s="157"/>
      <c r="I57" s="157"/>
      <c r="J57" s="157">
        <f>'将来負担比率（分子）の構造'!K$51</f>
        <v>4753</v>
      </c>
      <c r="K57" s="157"/>
      <c r="L57" s="157"/>
      <c r="M57" s="157">
        <f>'将来負担比率（分子）の構造'!L$51</f>
        <v>4596</v>
      </c>
      <c r="N57" s="157"/>
      <c r="O57" s="157"/>
      <c r="P57" s="157">
        <f>'将来負担比率（分子）の構造'!M$51</f>
        <v>4390</v>
      </c>
    </row>
    <row r="58" spans="1:16" x14ac:dyDescent="0.2">
      <c r="A58" s="157" t="s">
        <v>41</v>
      </c>
      <c r="B58" s="157"/>
      <c r="C58" s="157"/>
      <c r="D58" s="157">
        <f>'将来負担比率（分子）の構造'!I$50</f>
        <v>7136</v>
      </c>
      <c r="E58" s="157"/>
      <c r="F58" s="157"/>
      <c r="G58" s="157">
        <f>'将来負担比率（分子）の構造'!J$50</f>
        <v>8191</v>
      </c>
      <c r="H58" s="157"/>
      <c r="I58" s="157"/>
      <c r="J58" s="157">
        <f>'将来負担比率（分子）の構造'!K$50</f>
        <v>7854</v>
      </c>
      <c r="K58" s="157"/>
      <c r="L58" s="157"/>
      <c r="M58" s="157">
        <f>'将来負担比率（分子）の構造'!L$50</f>
        <v>8252</v>
      </c>
      <c r="N58" s="157"/>
      <c r="O58" s="157"/>
      <c r="P58" s="157">
        <f>'将来負担比率（分子）の構造'!M$50</f>
        <v>7983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21</v>
      </c>
      <c r="C61" s="157"/>
      <c r="D61" s="157"/>
      <c r="E61" s="157">
        <f>'将来負担比率（分子）の構造'!J$46</f>
        <v>26</v>
      </c>
      <c r="F61" s="157"/>
      <c r="G61" s="157"/>
      <c r="H61" s="157">
        <f>'将来負担比率（分子）の構造'!K$46</f>
        <v>19</v>
      </c>
      <c r="I61" s="157"/>
      <c r="J61" s="157"/>
      <c r="K61" s="157">
        <f>'将来負担比率（分子）の構造'!L$46</f>
        <v>18</v>
      </c>
      <c r="L61" s="157"/>
      <c r="M61" s="157"/>
      <c r="N61" s="157">
        <f>'将来負担比率（分子）の構造'!M$46</f>
        <v>26</v>
      </c>
      <c r="O61" s="157"/>
      <c r="P61" s="157"/>
    </row>
    <row r="62" spans="1:16" x14ac:dyDescent="0.2">
      <c r="A62" s="157" t="s">
        <v>35</v>
      </c>
      <c r="B62" s="157">
        <f>'将来負担比率（分子）の構造'!I$45</f>
        <v>8254</v>
      </c>
      <c r="C62" s="157"/>
      <c r="D62" s="157"/>
      <c r="E62" s="157">
        <f>'将来負担比率（分子）の構造'!J$45</f>
        <v>8184</v>
      </c>
      <c r="F62" s="157"/>
      <c r="G62" s="157"/>
      <c r="H62" s="157">
        <f>'将来負担比率（分子）の構造'!K$45</f>
        <v>8183</v>
      </c>
      <c r="I62" s="157"/>
      <c r="J62" s="157"/>
      <c r="K62" s="157">
        <f>'将来負担比率（分子）の構造'!L$45</f>
        <v>8094</v>
      </c>
      <c r="L62" s="157"/>
      <c r="M62" s="157"/>
      <c r="N62" s="157">
        <f>'将来負担比率（分子）の構造'!M$45</f>
        <v>8006</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10709</v>
      </c>
      <c r="C64" s="157"/>
      <c r="D64" s="157"/>
      <c r="E64" s="157">
        <f>'将来負担比率（分子）の構造'!J$43</f>
        <v>10546</v>
      </c>
      <c r="F64" s="157"/>
      <c r="G64" s="157"/>
      <c r="H64" s="157">
        <f>'将来負担比率（分子）の構造'!K$43</f>
        <v>10074</v>
      </c>
      <c r="I64" s="157"/>
      <c r="J64" s="157"/>
      <c r="K64" s="157">
        <f>'将来負担比率（分子）の構造'!L$43</f>
        <v>9683</v>
      </c>
      <c r="L64" s="157"/>
      <c r="M64" s="157"/>
      <c r="N64" s="157">
        <f>'将来負担比率（分子）の構造'!M$43</f>
        <v>9744</v>
      </c>
      <c r="O64" s="157"/>
      <c r="P64" s="157"/>
    </row>
    <row r="65" spans="1:16" x14ac:dyDescent="0.2">
      <c r="A65" s="157" t="s">
        <v>32</v>
      </c>
      <c r="B65" s="157">
        <f>'将来負担比率（分子）の構造'!I$42</f>
        <v>74</v>
      </c>
      <c r="C65" s="157"/>
      <c r="D65" s="157"/>
      <c r="E65" s="157">
        <f>'将来負担比率（分子）の構造'!J$42</f>
        <v>60</v>
      </c>
      <c r="F65" s="157"/>
      <c r="G65" s="157"/>
      <c r="H65" s="157">
        <f>'将来負担比率（分子）の構造'!K$42</f>
        <v>47</v>
      </c>
      <c r="I65" s="157"/>
      <c r="J65" s="157"/>
      <c r="K65" s="157">
        <f>'将来負担比率（分子）の構造'!L$42</f>
        <v>34</v>
      </c>
      <c r="L65" s="157"/>
      <c r="M65" s="157"/>
      <c r="N65" s="157">
        <f>'将来負担比率（分子）の構造'!M$42</f>
        <v>23</v>
      </c>
      <c r="O65" s="157"/>
      <c r="P65" s="157"/>
    </row>
    <row r="66" spans="1:16" x14ac:dyDescent="0.2">
      <c r="A66" s="157" t="s">
        <v>31</v>
      </c>
      <c r="B66" s="157">
        <f>'将来負担比率（分子）の構造'!I$41</f>
        <v>58890</v>
      </c>
      <c r="C66" s="157"/>
      <c r="D66" s="157"/>
      <c r="E66" s="157">
        <f>'将来負担比率（分子）の構造'!J$41</f>
        <v>56506</v>
      </c>
      <c r="F66" s="157"/>
      <c r="G66" s="157"/>
      <c r="H66" s="157">
        <f>'将来負担比率（分子）の構造'!K$41</f>
        <v>51790</v>
      </c>
      <c r="I66" s="157"/>
      <c r="J66" s="157"/>
      <c r="K66" s="157">
        <f>'将来負担比率（分子）の構造'!L$41</f>
        <v>47592</v>
      </c>
      <c r="L66" s="157"/>
      <c r="M66" s="157"/>
      <c r="N66" s="157">
        <f>'将来負担比率（分子）の構造'!M$41</f>
        <v>43949</v>
      </c>
      <c r="O66" s="157"/>
      <c r="P66" s="157"/>
    </row>
    <row r="67" spans="1:16" x14ac:dyDescent="0.2">
      <c r="A67" s="157" t="s">
        <v>71</v>
      </c>
      <c r="B67" s="157" t="e">
        <f>NA()</f>
        <v>#N/A</v>
      </c>
      <c r="C67" s="157">
        <f>IF(ISNUMBER('将来負担比率（分子）の構造'!I$53), IF('将来負担比率（分子）の構造'!I$53 &lt; 0, 0, '将来負担比率（分子）の構造'!I$53), NA())</f>
        <v>13417</v>
      </c>
      <c r="D67" s="157" t="e">
        <f>NA()</f>
        <v>#N/A</v>
      </c>
      <c r="E67" s="157" t="e">
        <f>NA()</f>
        <v>#N/A</v>
      </c>
      <c r="F67" s="157">
        <f>IF(ISNUMBER('将来負担比率（分子）の構造'!J$53), IF('将来負担比率（分子）の構造'!J$53 &lt; 0, 0, '将来負担比率（分子）の構造'!J$53), NA())</f>
        <v>11843</v>
      </c>
      <c r="G67" s="157" t="e">
        <f>NA()</f>
        <v>#N/A</v>
      </c>
      <c r="H67" s="157" t="e">
        <f>NA()</f>
        <v>#N/A</v>
      </c>
      <c r="I67" s="157">
        <f>IF(ISNUMBER('将来負担比率（分子）の構造'!K$53), IF('将来負担比率（分子）の構造'!K$53 &lt; 0, 0, '将来負担比率（分子）の構造'!K$53), NA())</f>
        <v>10344</v>
      </c>
      <c r="J67" s="157" t="e">
        <f>NA()</f>
        <v>#N/A</v>
      </c>
      <c r="K67" s="157" t="e">
        <f>NA()</f>
        <v>#N/A</v>
      </c>
      <c r="L67" s="157">
        <f>IF(ISNUMBER('将来負担比率（分子）の構造'!L$53), IF('将来負担比率（分子）の構造'!L$53 &lt; 0, 0, '将来負担比率（分子）の構造'!L$53), NA())</f>
        <v>9712</v>
      </c>
      <c r="M67" s="157" t="e">
        <f>NA()</f>
        <v>#N/A</v>
      </c>
      <c r="N67" s="157" t="e">
        <f>NA()</f>
        <v>#N/A</v>
      </c>
      <c r="O67" s="157">
        <f>IF(ISNUMBER('将来負担比率（分子）の構造'!M$53), IF('将来負担比率（分子）の構造'!M$53 &lt; 0, 0, '将来負担比率（分子）の構造'!M$53), NA())</f>
        <v>10387</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2648</v>
      </c>
      <c r="C72" s="161">
        <f>基金残高に係る経年分析!G55</f>
        <v>2648</v>
      </c>
      <c r="D72" s="161">
        <f>基金残高に係る経年分析!H55</f>
        <v>2350</v>
      </c>
    </row>
    <row r="73" spans="1:16" x14ac:dyDescent="0.2">
      <c r="A73" s="160" t="s">
        <v>74</v>
      </c>
      <c r="B73" s="161">
        <f>基金残高に係る経年分析!F56</f>
        <v>970</v>
      </c>
      <c r="C73" s="161">
        <f>基金残高に係る経年分析!G56</f>
        <v>1103</v>
      </c>
      <c r="D73" s="161">
        <f>基金残高に係る経年分析!H56</f>
        <v>1211</v>
      </c>
    </row>
    <row r="74" spans="1:16" x14ac:dyDescent="0.2">
      <c r="A74" s="160" t="s">
        <v>75</v>
      </c>
      <c r="B74" s="161">
        <f>基金残高に係る経年分析!F57</f>
        <v>4785</v>
      </c>
      <c r="C74" s="161">
        <f>基金残高に係る経年分析!G57</f>
        <v>4934</v>
      </c>
      <c r="D74" s="161">
        <f>基金残高に係る経年分析!H57</f>
        <v>4743</v>
      </c>
    </row>
  </sheetData>
  <sheetProtection algorithmName="SHA-512" hashValue="SiZDQGgl5sH0U5f8MXGPswX7lfnjvjeAdJCyFuqMZY82xPTJ3phb/rZkIkgwqveJFO6h9zCpLGKqxpydQZ1i7Q==" saltValue="U4bEYuWH+gpgZC5u8tM9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 workbookViewId="0">
      <selection activeCell="AP29" sqref="AP29:BF29"/>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13099021</v>
      </c>
      <c r="S5" s="664"/>
      <c r="T5" s="664"/>
      <c r="U5" s="664"/>
      <c r="V5" s="664"/>
      <c r="W5" s="664"/>
      <c r="X5" s="664"/>
      <c r="Y5" s="689"/>
      <c r="Z5" s="702">
        <v>27.8</v>
      </c>
      <c r="AA5" s="702"/>
      <c r="AB5" s="702"/>
      <c r="AC5" s="702"/>
      <c r="AD5" s="703">
        <v>12669271</v>
      </c>
      <c r="AE5" s="703"/>
      <c r="AF5" s="703"/>
      <c r="AG5" s="703"/>
      <c r="AH5" s="703"/>
      <c r="AI5" s="703"/>
      <c r="AJ5" s="703"/>
      <c r="AK5" s="703"/>
      <c r="AL5" s="690">
        <v>47.7</v>
      </c>
      <c r="AM5" s="672"/>
      <c r="AN5" s="672"/>
      <c r="AO5" s="691"/>
      <c r="AP5" s="666" t="s">
        <v>216</v>
      </c>
      <c r="AQ5" s="667"/>
      <c r="AR5" s="667"/>
      <c r="AS5" s="667"/>
      <c r="AT5" s="667"/>
      <c r="AU5" s="667"/>
      <c r="AV5" s="667"/>
      <c r="AW5" s="667"/>
      <c r="AX5" s="667"/>
      <c r="AY5" s="667"/>
      <c r="AZ5" s="667"/>
      <c r="BA5" s="667"/>
      <c r="BB5" s="667"/>
      <c r="BC5" s="667"/>
      <c r="BD5" s="667"/>
      <c r="BE5" s="667"/>
      <c r="BF5" s="668"/>
      <c r="BG5" s="608">
        <v>12326008</v>
      </c>
      <c r="BH5" s="609"/>
      <c r="BI5" s="609"/>
      <c r="BJ5" s="609"/>
      <c r="BK5" s="609"/>
      <c r="BL5" s="609"/>
      <c r="BM5" s="609"/>
      <c r="BN5" s="610"/>
      <c r="BO5" s="646">
        <v>94.1</v>
      </c>
      <c r="BP5" s="646"/>
      <c r="BQ5" s="646"/>
      <c r="BR5" s="646"/>
      <c r="BS5" s="647">
        <v>184298</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566351</v>
      </c>
      <c r="S6" s="609"/>
      <c r="T6" s="609"/>
      <c r="U6" s="609"/>
      <c r="V6" s="609"/>
      <c r="W6" s="609"/>
      <c r="X6" s="609"/>
      <c r="Y6" s="610"/>
      <c r="Z6" s="646">
        <v>1.2</v>
      </c>
      <c r="AA6" s="646"/>
      <c r="AB6" s="646"/>
      <c r="AC6" s="646"/>
      <c r="AD6" s="647">
        <v>566351</v>
      </c>
      <c r="AE6" s="647"/>
      <c r="AF6" s="647"/>
      <c r="AG6" s="647"/>
      <c r="AH6" s="647"/>
      <c r="AI6" s="647"/>
      <c r="AJ6" s="647"/>
      <c r="AK6" s="647"/>
      <c r="AL6" s="611">
        <v>2.1</v>
      </c>
      <c r="AM6" s="612"/>
      <c r="AN6" s="612"/>
      <c r="AO6" s="648"/>
      <c r="AP6" s="605" t="s">
        <v>221</v>
      </c>
      <c r="AQ6" s="606"/>
      <c r="AR6" s="606"/>
      <c r="AS6" s="606"/>
      <c r="AT6" s="606"/>
      <c r="AU6" s="606"/>
      <c r="AV6" s="606"/>
      <c r="AW6" s="606"/>
      <c r="AX6" s="606"/>
      <c r="AY6" s="606"/>
      <c r="AZ6" s="606"/>
      <c r="BA6" s="606"/>
      <c r="BB6" s="606"/>
      <c r="BC6" s="606"/>
      <c r="BD6" s="606"/>
      <c r="BE6" s="606"/>
      <c r="BF6" s="607"/>
      <c r="BG6" s="608">
        <v>12326008</v>
      </c>
      <c r="BH6" s="609"/>
      <c r="BI6" s="609"/>
      <c r="BJ6" s="609"/>
      <c r="BK6" s="609"/>
      <c r="BL6" s="609"/>
      <c r="BM6" s="609"/>
      <c r="BN6" s="610"/>
      <c r="BO6" s="646">
        <v>94.1</v>
      </c>
      <c r="BP6" s="646"/>
      <c r="BQ6" s="646"/>
      <c r="BR6" s="646"/>
      <c r="BS6" s="647">
        <v>184298</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269767</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269767</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3578</v>
      </c>
      <c r="S7" s="609"/>
      <c r="T7" s="609"/>
      <c r="U7" s="609"/>
      <c r="V7" s="609"/>
      <c r="W7" s="609"/>
      <c r="X7" s="609"/>
      <c r="Y7" s="610"/>
      <c r="Z7" s="646">
        <v>0</v>
      </c>
      <c r="AA7" s="646"/>
      <c r="AB7" s="646"/>
      <c r="AC7" s="646"/>
      <c r="AD7" s="647">
        <v>3578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4166526</v>
      </c>
      <c r="BH7" s="609"/>
      <c r="BI7" s="609"/>
      <c r="BJ7" s="609"/>
      <c r="BK7" s="609"/>
      <c r="BL7" s="609"/>
      <c r="BM7" s="609"/>
      <c r="BN7" s="610"/>
      <c r="BO7" s="646">
        <v>31.8</v>
      </c>
      <c r="BP7" s="646"/>
      <c r="BQ7" s="646"/>
      <c r="BR7" s="646"/>
      <c r="BS7" s="647">
        <v>184298</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6829941</v>
      </c>
      <c r="CS7" s="609"/>
      <c r="CT7" s="609"/>
      <c r="CU7" s="609"/>
      <c r="CV7" s="609"/>
      <c r="CW7" s="609"/>
      <c r="CX7" s="609"/>
      <c r="CY7" s="610"/>
      <c r="CZ7" s="646">
        <v>15</v>
      </c>
      <c r="DA7" s="646"/>
      <c r="DB7" s="646"/>
      <c r="DC7" s="646"/>
      <c r="DD7" s="614">
        <v>114273</v>
      </c>
      <c r="DE7" s="609"/>
      <c r="DF7" s="609"/>
      <c r="DG7" s="609"/>
      <c r="DH7" s="609"/>
      <c r="DI7" s="609"/>
      <c r="DJ7" s="609"/>
      <c r="DK7" s="609"/>
      <c r="DL7" s="609"/>
      <c r="DM7" s="609"/>
      <c r="DN7" s="609"/>
      <c r="DO7" s="609"/>
      <c r="DP7" s="610"/>
      <c r="DQ7" s="614">
        <v>4467169</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72027</v>
      </c>
      <c r="S8" s="609"/>
      <c r="T8" s="609"/>
      <c r="U8" s="609"/>
      <c r="V8" s="609"/>
      <c r="W8" s="609"/>
      <c r="X8" s="609"/>
      <c r="Y8" s="610"/>
      <c r="Z8" s="646">
        <v>0.2</v>
      </c>
      <c r="AA8" s="646"/>
      <c r="AB8" s="646"/>
      <c r="AC8" s="646"/>
      <c r="AD8" s="647">
        <v>72027</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126165</v>
      </c>
      <c r="BH8" s="609"/>
      <c r="BI8" s="609"/>
      <c r="BJ8" s="609"/>
      <c r="BK8" s="609"/>
      <c r="BL8" s="609"/>
      <c r="BM8" s="609"/>
      <c r="BN8" s="610"/>
      <c r="BO8" s="646">
        <v>1</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15233390</v>
      </c>
      <c r="CS8" s="609"/>
      <c r="CT8" s="609"/>
      <c r="CU8" s="609"/>
      <c r="CV8" s="609"/>
      <c r="CW8" s="609"/>
      <c r="CX8" s="609"/>
      <c r="CY8" s="610"/>
      <c r="CZ8" s="646">
        <v>33.4</v>
      </c>
      <c r="DA8" s="646"/>
      <c r="DB8" s="646"/>
      <c r="DC8" s="646"/>
      <c r="DD8" s="614">
        <v>730274</v>
      </c>
      <c r="DE8" s="609"/>
      <c r="DF8" s="609"/>
      <c r="DG8" s="609"/>
      <c r="DH8" s="609"/>
      <c r="DI8" s="609"/>
      <c r="DJ8" s="609"/>
      <c r="DK8" s="609"/>
      <c r="DL8" s="609"/>
      <c r="DM8" s="609"/>
      <c r="DN8" s="609"/>
      <c r="DO8" s="609"/>
      <c r="DP8" s="610"/>
      <c r="DQ8" s="614">
        <v>8284335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102219</v>
      </c>
      <c r="S9" s="609"/>
      <c r="T9" s="609"/>
      <c r="U9" s="609"/>
      <c r="V9" s="609"/>
      <c r="W9" s="609"/>
      <c r="X9" s="609"/>
      <c r="Y9" s="610"/>
      <c r="Z9" s="646">
        <v>0.2</v>
      </c>
      <c r="AA9" s="646"/>
      <c r="AB9" s="646"/>
      <c r="AC9" s="646"/>
      <c r="AD9" s="647">
        <v>102219</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3280009</v>
      </c>
      <c r="BH9" s="609"/>
      <c r="BI9" s="609"/>
      <c r="BJ9" s="609"/>
      <c r="BK9" s="609"/>
      <c r="BL9" s="609"/>
      <c r="BM9" s="609"/>
      <c r="BN9" s="610"/>
      <c r="BO9" s="646">
        <v>25</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4141603</v>
      </c>
      <c r="CS9" s="609"/>
      <c r="CT9" s="609"/>
      <c r="CU9" s="609"/>
      <c r="CV9" s="609"/>
      <c r="CW9" s="609"/>
      <c r="CX9" s="609"/>
      <c r="CY9" s="610"/>
      <c r="CZ9" s="646">
        <v>9.1</v>
      </c>
      <c r="DA9" s="646"/>
      <c r="DB9" s="646"/>
      <c r="DC9" s="646"/>
      <c r="DD9" s="614">
        <v>105848</v>
      </c>
      <c r="DE9" s="609"/>
      <c r="DF9" s="609"/>
      <c r="DG9" s="609"/>
      <c r="DH9" s="609"/>
      <c r="DI9" s="609"/>
      <c r="DJ9" s="609"/>
      <c r="DK9" s="609"/>
      <c r="DL9" s="609"/>
      <c r="DM9" s="609"/>
      <c r="DN9" s="609"/>
      <c r="DO9" s="609"/>
      <c r="DP9" s="610"/>
      <c r="DQ9" s="614">
        <v>3008132</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300238</v>
      </c>
      <c r="BH10" s="609"/>
      <c r="BI10" s="609"/>
      <c r="BJ10" s="609"/>
      <c r="BK10" s="609"/>
      <c r="BL10" s="609"/>
      <c r="BM10" s="609"/>
      <c r="BN10" s="610"/>
      <c r="BO10" s="646">
        <v>2.2999999999999998</v>
      </c>
      <c r="BP10" s="646"/>
      <c r="BQ10" s="646"/>
      <c r="BR10" s="646"/>
      <c r="BS10" s="647">
        <v>50769</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29441</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29397</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2098469</v>
      </c>
      <c r="S11" s="609"/>
      <c r="T11" s="609"/>
      <c r="U11" s="609"/>
      <c r="V11" s="609"/>
      <c r="W11" s="609"/>
      <c r="X11" s="609"/>
      <c r="Y11" s="610"/>
      <c r="Z11" s="611">
        <v>4.5</v>
      </c>
      <c r="AA11" s="612"/>
      <c r="AB11" s="612"/>
      <c r="AC11" s="613"/>
      <c r="AD11" s="614">
        <v>2098469</v>
      </c>
      <c r="AE11" s="609"/>
      <c r="AF11" s="609"/>
      <c r="AG11" s="609"/>
      <c r="AH11" s="609"/>
      <c r="AI11" s="609"/>
      <c r="AJ11" s="609"/>
      <c r="AK11" s="610"/>
      <c r="AL11" s="611">
        <v>7.9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460114</v>
      </c>
      <c r="BH11" s="609"/>
      <c r="BI11" s="609"/>
      <c r="BJ11" s="609"/>
      <c r="BK11" s="609"/>
      <c r="BL11" s="609"/>
      <c r="BM11" s="609"/>
      <c r="BN11" s="610"/>
      <c r="BO11" s="646">
        <v>3.5</v>
      </c>
      <c r="BP11" s="646"/>
      <c r="BQ11" s="646"/>
      <c r="BR11" s="646"/>
      <c r="BS11" s="647">
        <v>133529</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1120690</v>
      </c>
      <c r="CS11" s="609"/>
      <c r="CT11" s="609"/>
      <c r="CU11" s="609"/>
      <c r="CV11" s="609"/>
      <c r="CW11" s="609"/>
      <c r="CX11" s="609"/>
      <c r="CY11" s="610"/>
      <c r="CZ11" s="646">
        <v>2.5</v>
      </c>
      <c r="DA11" s="646"/>
      <c r="DB11" s="646"/>
      <c r="DC11" s="646"/>
      <c r="DD11" s="614">
        <v>438791</v>
      </c>
      <c r="DE11" s="609"/>
      <c r="DF11" s="609"/>
      <c r="DG11" s="609"/>
      <c r="DH11" s="609"/>
      <c r="DI11" s="609"/>
      <c r="DJ11" s="609"/>
      <c r="DK11" s="609"/>
      <c r="DL11" s="609"/>
      <c r="DM11" s="609"/>
      <c r="DN11" s="609"/>
      <c r="DO11" s="609"/>
      <c r="DP11" s="610"/>
      <c r="DQ11" s="614">
        <v>596737</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69164</v>
      </c>
      <c r="S12" s="609"/>
      <c r="T12" s="609"/>
      <c r="U12" s="609"/>
      <c r="V12" s="609"/>
      <c r="W12" s="609"/>
      <c r="X12" s="609"/>
      <c r="Y12" s="610"/>
      <c r="Z12" s="646">
        <v>0.1</v>
      </c>
      <c r="AA12" s="646"/>
      <c r="AB12" s="646"/>
      <c r="AC12" s="646"/>
      <c r="AD12" s="647">
        <v>69164</v>
      </c>
      <c r="AE12" s="647"/>
      <c r="AF12" s="647"/>
      <c r="AG12" s="647"/>
      <c r="AH12" s="647"/>
      <c r="AI12" s="647"/>
      <c r="AJ12" s="647"/>
      <c r="AK12" s="647"/>
      <c r="AL12" s="611">
        <v>0.3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7255428</v>
      </c>
      <c r="BH12" s="609"/>
      <c r="BI12" s="609"/>
      <c r="BJ12" s="609"/>
      <c r="BK12" s="609"/>
      <c r="BL12" s="609"/>
      <c r="BM12" s="609"/>
      <c r="BN12" s="610"/>
      <c r="BO12" s="646">
        <v>55.4</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2736904</v>
      </c>
      <c r="CS12" s="609"/>
      <c r="CT12" s="609"/>
      <c r="CU12" s="609"/>
      <c r="CV12" s="609"/>
      <c r="CW12" s="609"/>
      <c r="CX12" s="609"/>
      <c r="CY12" s="610"/>
      <c r="CZ12" s="646">
        <v>6</v>
      </c>
      <c r="DA12" s="646"/>
      <c r="DB12" s="646"/>
      <c r="DC12" s="646"/>
      <c r="DD12" s="614">
        <v>222235</v>
      </c>
      <c r="DE12" s="609"/>
      <c r="DF12" s="609"/>
      <c r="DG12" s="609"/>
      <c r="DH12" s="609"/>
      <c r="DI12" s="609"/>
      <c r="DJ12" s="609"/>
      <c r="DK12" s="609"/>
      <c r="DL12" s="609"/>
      <c r="DM12" s="609"/>
      <c r="DN12" s="609"/>
      <c r="DO12" s="609"/>
      <c r="DP12" s="610"/>
      <c r="DQ12" s="614">
        <v>1157691</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6511080</v>
      </c>
      <c r="BH13" s="609"/>
      <c r="BI13" s="609"/>
      <c r="BJ13" s="609"/>
      <c r="BK13" s="609"/>
      <c r="BL13" s="609"/>
      <c r="BM13" s="609"/>
      <c r="BN13" s="610"/>
      <c r="BO13" s="646">
        <v>49.7</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3478374</v>
      </c>
      <c r="CS13" s="609"/>
      <c r="CT13" s="609"/>
      <c r="CU13" s="609"/>
      <c r="CV13" s="609"/>
      <c r="CW13" s="609"/>
      <c r="CX13" s="609"/>
      <c r="CY13" s="610"/>
      <c r="CZ13" s="646">
        <v>7.6</v>
      </c>
      <c r="DA13" s="646"/>
      <c r="DB13" s="646"/>
      <c r="DC13" s="646"/>
      <c r="DD13" s="614">
        <v>1085873</v>
      </c>
      <c r="DE13" s="609"/>
      <c r="DF13" s="609"/>
      <c r="DG13" s="609"/>
      <c r="DH13" s="609"/>
      <c r="DI13" s="609"/>
      <c r="DJ13" s="609"/>
      <c r="DK13" s="609"/>
      <c r="DL13" s="609"/>
      <c r="DM13" s="609"/>
      <c r="DN13" s="609"/>
      <c r="DO13" s="609"/>
      <c r="DP13" s="610"/>
      <c r="DQ13" s="614">
        <v>2501172</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290352</v>
      </c>
      <c r="BH14" s="609"/>
      <c r="BI14" s="609"/>
      <c r="BJ14" s="609"/>
      <c r="BK14" s="609"/>
      <c r="BL14" s="609"/>
      <c r="BM14" s="609"/>
      <c r="BN14" s="610"/>
      <c r="BO14" s="646">
        <v>2.2000000000000002</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1929008</v>
      </c>
      <c r="CS14" s="609"/>
      <c r="CT14" s="609"/>
      <c r="CU14" s="609"/>
      <c r="CV14" s="609"/>
      <c r="CW14" s="609"/>
      <c r="CX14" s="609"/>
      <c r="CY14" s="610"/>
      <c r="CZ14" s="646">
        <v>4.2</v>
      </c>
      <c r="DA14" s="646"/>
      <c r="DB14" s="646"/>
      <c r="DC14" s="646"/>
      <c r="DD14" s="614">
        <v>191070</v>
      </c>
      <c r="DE14" s="609"/>
      <c r="DF14" s="609"/>
      <c r="DG14" s="609"/>
      <c r="DH14" s="609"/>
      <c r="DI14" s="609"/>
      <c r="DJ14" s="609"/>
      <c r="DK14" s="609"/>
      <c r="DL14" s="609"/>
      <c r="DM14" s="609"/>
      <c r="DN14" s="609"/>
      <c r="DO14" s="609"/>
      <c r="DP14" s="610"/>
      <c r="DQ14" s="614">
        <v>1748273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59641</v>
      </c>
      <c r="S15" s="609"/>
      <c r="T15" s="609"/>
      <c r="U15" s="609"/>
      <c r="V15" s="609"/>
      <c r="W15" s="609"/>
      <c r="X15" s="609"/>
      <c r="Y15" s="610"/>
      <c r="Z15" s="646">
        <v>0.1</v>
      </c>
      <c r="AA15" s="646"/>
      <c r="AB15" s="646"/>
      <c r="AC15" s="646"/>
      <c r="AD15" s="647">
        <v>59641</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613370</v>
      </c>
      <c r="BH15" s="609"/>
      <c r="BI15" s="609"/>
      <c r="BJ15" s="609"/>
      <c r="BK15" s="609"/>
      <c r="BL15" s="609"/>
      <c r="BM15" s="609"/>
      <c r="BN15" s="610"/>
      <c r="BO15" s="646">
        <v>4.7</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4085139</v>
      </c>
      <c r="CS15" s="609"/>
      <c r="CT15" s="609"/>
      <c r="CU15" s="609"/>
      <c r="CV15" s="609"/>
      <c r="CW15" s="609"/>
      <c r="CX15" s="609"/>
      <c r="CY15" s="610"/>
      <c r="CZ15" s="646">
        <v>9</v>
      </c>
      <c r="DA15" s="646"/>
      <c r="DB15" s="646"/>
      <c r="DC15" s="646"/>
      <c r="DD15" s="614">
        <v>339930</v>
      </c>
      <c r="DE15" s="609"/>
      <c r="DF15" s="609"/>
      <c r="DG15" s="609"/>
      <c r="DH15" s="609"/>
      <c r="DI15" s="609"/>
      <c r="DJ15" s="609"/>
      <c r="DK15" s="609"/>
      <c r="DL15" s="609"/>
      <c r="DM15" s="609"/>
      <c r="DN15" s="609"/>
      <c r="DO15" s="609"/>
      <c r="DP15" s="610"/>
      <c r="DQ15" s="614">
        <v>3042645</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218787</v>
      </c>
      <c r="S16" s="609"/>
      <c r="T16" s="609"/>
      <c r="U16" s="609"/>
      <c r="V16" s="609"/>
      <c r="W16" s="609"/>
      <c r="X16" s="609"/>
      <c r="Y16" s="610"/>
      <c r="Z16" s="646">
        <v>0.5</v>
      </c>
      <c r="AA16" s="646"/>
      <c r="AB16" s="646"/>
      <c r="AC16" s="646"/>
      <c r="AD16" s="647">
        <v>218787</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332</v>
      </c>
      <c r="BH16" s="609"/>
      <c r="BI16" s="609"/>
      <c r="BJ16" s="609"/>
      <c r="BK16" s="609"/>
      <c r="BL16" s="609"/>
      <c r="BM16" s="609"/>
      <c r="BN16" s="610"/>
      <c r="BO16" s="646">
        <v>0</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59782</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22082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454587</v>
      </c>
      <c r="S17" s="609"/>
      <c r="T17" s="609"/>
      <c r="U17" s="609"/>
      <c r="V17" s="609"/>
      <c r="W17" s="609"/>
      <c r="X17" s="609"/>
      <c r="Y17" s="610"/>
      <c r="Z17" s="646">
        <v>1</v>
      </c>
      <c r="AA17" s="646"/>
      <c r="AB17" s="646"/>
      <c r="AC17" s="646"/>
      <c r="AD17" s="647">
        <v>454587</v>
      </c>
      <c r="AE17" s="647"/>
      <c r="AF17" s="647"/>
      <c r="AG17" s="647"/>
      <c r="AH17" s="647"/>
      <c r="AI17" s="647"/>
      <c r="AJ17" s="647"/>
      <c r="AK17" s="647"/>
      <c r="AL17" s="611">
        <v>1.7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5689055</v>
      </c>
      <c r="CS17" s="609"/>
      <c r="CT17" s="609"/>
      <c r="CU17" s="609"/>
      <c r="CV17" s="609"/>
      <c r="CW17" s="609"/>
      <c r="CX17" s="609"/>
      <c r="CY17" s="610"/>
      <c r="CZ17" s="646">
        <v>12.5</v>
      </c>
      <c r="DA17" s="646"/>
      <c r="DB17" s="646"/>
      <c r="DC17" s="646"/>
      <c r="DD17" s="614" t="s">
        <v>122</v>
      </c>
      <c r="DE17" s="609"/>
      <c r="DF17" s="609"/>
      <c r="DG17" s="609"/>
      <c r="DH17" s="609"/>
      <c r="DI17" s="609"/>
      <c r="DJ17" s="609"/>
      <c r="DK17" s="609"/>
      <c r="DL17" s="609"/>
      <c r="DM17" s="609"/>
      <c r="DN17" s="609"/>
      <c r="DO17" s="609"/>
      <c r="DP17" s="610"/>
      <c r="DQ17" s="614">
        <v>5530083</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55832</v>
      </c>
      <c r="S18" s="609"/>
      <c r="T18" s="609"/>
      <c r="U18" s="609"/>
      <c r="V18" s="609"/>
      <c r="W18" s="609"/>
      <c r="X18" s="609"/>
      <c r="Y18" s="610"/>
      <c r="Z18" s="646">
        <v>0.1</v>
      </c>
      <c r="AA18" s="646"/>
      <c r="AB18" s="646"/>
      <c r="AC18" s="646"/>
      <c r="AD18" s="647">
        <v>55832</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326144</v>
      </c>
      <c r="S19" s="609"/>
      <c r="T19" s="609"/>
      <c r="U19" s="609"/>
      <c r="V19" s="609"/>
      <c r="W19" s="609"/>
      <c r="X19" s="609"/>
      <c r="Y19" s="610"/>
      <c r="Z19" s="646">
        <v>0.7</v>
      </c>
      <c r="AA19" s="646"/>
      <c r="AB19" s="646"/>
      <c r="AC19" s="646"/>
      <c r="AD19" s="647">
        <v>326144</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773013</v>
      </c>
      <c r="BH19" s="609"/>
      <c r="BI19" s="609"/>
      <c r="BJ19" s="609"/>
      <c r="BK19" s="609"/>
      <c r="BL19" s="609"/>
      <c r="BM19" s="609"/>
      <c r="BN19" s="610"/>
      <c r="BO19" s="646">
        <v>5.9</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72611</v>
      </c>
      <c r="S20" s="609"/>
      <c r="T20" s="609"/>
      <c r="U20" s="609"/>
      <c r="V20" s="609"/>
      <c r="W20" s="609"/>
      <c r="X20" s="609"/>
      <c r="Y20" s="610"/>
      <c r="Z20" s="646">
        <v>0.2</v>
      </c>
      <c r="AA20" s="646"/>
      <c r="AB20" s="646"/>
      <c r="AC20" s="646"/>
      <c r="AD20" s="647">
        <v>72611</v>
      </c>
      <c r="AE20" s="647"/>
      <c r="AF20" s="647"/>
      <c r="AG20" s="647"/>
      <c r="AH20" s="647"/>
      <c r="AI20" s="647"/>
      <c r="AJ20" s="647"/>
      <c r="AK20" s="647"/>
      <c r="AL20" s="611">
        <v>0.3</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773013</v>
      </c>
      <c r="BH20" s="609"/>
      <c r="BI20" s="609"/>
      <c r="BJ20" s="609"/>
      <c r="BK20" s="609"/>
      <c r="BL20" s="609"/>
      <c r="BM20" s="609"/>
      <c r="BN20" s="610"/>
      <c r="BO20" s="646">
        <v>5.9</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45603094</v>
      </c>
      <c r="CS20" s="609"/>
      <c r="CT20" s="609"/>
      <c r="CU20" s="609"/>
      <c r="CV20" s="609"/>
      <c r="CW20" s="609"/>
      <c r="CX20" s="609"/>
      <c r="CY20" s="610"/>
      <c r="CZ20" s="646">
        <v>100</v>
      </c>
      <c r="DA20" s="646"/>
      <c r="DB20" s="646"/>
      <c r="DC20" s="646"/>
      <c r="DD20" s="614">
        <v>3228294</v>
      </c>
      <c r="DE20" s="609"/>
      <c r="DF20" s="609"/>
      <c r="DG20" s="609"/>
      <c r="DH20" s="609"/>
      <c r="DI20" s="609"/>
      <c r="DJ20" s="609"/>
      <c r="DK20" s="609"/>
      <c r="DL20" s="609"/>
      <c r="DM20" s="609"/>
      <c r="DN20" s="609"/>
      <c r="DO20" s="609"/>
      <c r="DP20" s="610"/>
      <c r="DQ20" s="614">
        <v>30657483</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11431832</v>
      </c>
      <c r="S21" s="609"/>
      <c r="T21" s="609"/>
      <c r="U21" s="609"/>
      <c r="V21" s="609"/>
      <c r="W21" s="609"/>
      <c r="X21" s="609"/>
      <c r="Y21" s="610"/>
      <c r="Z21" s="646">
        <v>24.3</v>
      </c>
      <c r="AA21" s="646"/>
      <c r="AB21" s="646"/>
      <c r="AC21" s="646"/>
      <c r="AD21" s="647">
        <v>10166078</v>
      </c>
      <c r="AE21" s="647"/>
      <c r="AF21" s="647"/>
      <c r="AG21" s="647"/>
      <c r="AH21" s="647"/>
      <c r="AI21" s="647"/>
      <c r="AJ21" s="647"/>
      <c r="AK21" s="647"/>
      <c r="AL21" s="611">
        <v>38.299999999999997</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343263</v>
      </c>
      <c r="BH21" s="609"/>
      <c r="BI21" s="609"/>
      <c r="BJ21" s="609"/>
      <c r="BK21" s="609"/>
      <c r="BL21" s="609"/>
      <c r="BM21" s="609"/>
      <c r="BN21" s="610"/>
      <c r="BO21" s="646">
        <v>2.6</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10166078</v>
      </c>
      <c r="S22" s="609"/>
      <c r="T22" s="609"/>
      <c r="U22" s="609"/>
      <c r="V22" s="609"/>
      <c r="W22" s="609"/>
      <c r="X22" s="609"/>
      <c r="Y22" s="610"/>
      <c r="Z22" s="646">
        <v>21.6</v>
      </c>
      <c r="AA22" s="646"/>
      <c r="AB22" s="646"/>
      <c r="AC22" s="646"/>
      <c r="AD22" s="647">
        <v>10166078</v>
      </c>
      <c r="AE22" s="647"/>
      <c r="AF22" s="647"/>
      <c r="AG22" s="647"/>
      <c r="AH22" s="647"/>
      <c r="AI22" s="647"/>
      <c r="AJ22" s="647"/>
      <c r="AK22" s="647"/>
      <c r="AL22" s="611">
        <v>38.299999999999997</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1265692</v>
      </c>
      <c r="S23" s="609"/>
      <c r="T23" s="609"/>
      <c r="U23" s="609"/>
      <c r="V23" s="609"/>
      <c r="W23" s="609"/>
      <c r="X23" s="609"/>
      <c r="Y23" s="610"/>
      <c r="Z23" s="646">
        <v>2.7</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429750</v>
      </c>
      <c r="BH23" s="609"/>
      <c r="BI23" s="609"/>
      <c r="BJ23" s="609"/>
      <c r="BK23" s="609"/>
      <c r="BL23" s="609"/>
      <c r="BM23" s="609"/>
      <c r="BN23" s="610"/>
      <c r="BO23" s="646">
        <v>3.3</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62</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23115285</v>
      </c>
      <c r="CS24" s="664"/>
      <c r="CT24" s="664"/>
      <c r="CU24" s="664"/>
      <c r="CV24" s="664"/>
      <c r="CW24" s="664"/>
      <c r="CX24" s="664"/>
      <c r="CY24" s="689"/>
      <c r="CZ24" s="690">
        <v>50.7</v>
      </c>
      <c r="DA24" s="672"/>
      <c r="DB24" s="672"/>
      <c r="DC24" s="692"/>
      <c r="DD24" s="688">
        <v>16983661</v>
      </c>
      <c r="DE24" s="664"/>
      <c r="DF24" s="664"/>
      <c r="DG24" s="664"/>
      <c r="DH24" s="664"/>
      <c r="DI24" s="664"/>
      <c r="DJ24" s="664"/>
      <c r="DK24" s="689"/>
      <c r="DL24" s="688">
        <v>15736570</v>
      </c>
      <c r="DM24" s="664"/>
      <c r="DN24" s="664"/>
      <c r="DO24" s="664"/>
      <c r="DP24" s="664"/>
      <c r="DQ24" s="664"/>
      <c r="DR24" s="664"/>
      <c r="DS24" s="664"/>
      <c r="DT24" s="664"/>
      <c r="DU24" s="664"/>
      <c r="DV24" s="689"/>
      <c r="DW24" s="690">
        <v>59.3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28175676</v>
      </c>
      <c r="S25" s="609"/>
      <c r="T25" s="609"/>
      <c r="U25" s="609"/>
      <c r="V25" s="609"/>
      <c r="W25" s="609"/>
      <c r="X25" s="609"/>
      <c r="Y25" s="610"/>
      <c r="Z25" s="646">
        <v>59.9</v>
      </c>
      <c r="AA25" s="646"/>
      <c r="AB25" s="646"/>
      <c r="AC25" s="646"/>
      <c r="AD25" s="647">
        <v>26480172</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8160527</v>
      </c>
      <c r="CS25" s="621"/>
      <c r="CT25" s="621"/>
      <c r="CU25" s="621"/>
      <c r="CV25" s="621"/>
      <c r="CW25" s="621"/>
      <c r="CX25" s="621"/>
      <c r="CY25" s="622"/>
      <c r="CZ25" s="611">
        <v>17.899999999999999</v>
      </c>
      <c r="DA25" s="623"/>
      <c r="DB25" s="623"/>
      <c r="DC25" s="624"/>
      <c r="DD25" s="614">
        <v>7607297</v>
      </c>
      <c r="DE25" s="621"/>
      <c r="DF25" s="621"/>
      <c r="DG25" s="621"/>
      <c r="DH25" s="621"/>
      <c r="DI25" s="621"/>
      <c r="DJ25" s="621"/>
      <c r="DK25" s="622"/>
      <c r="DL25" s="614">
        <v>7572054</v>
      </c>
      <c r="DM25" s="621"/>
      <c r="DN25" s="621"/>
      <c r="DO25" s="621"/>
      <c r="DP25" s="621"/>
      <c r="DQ25" s="621"/>
      <c r="DR25" s="621"/>
      <c r="DS25" s="621"/>
      <c r="DT25" s="621"/>
      <c r="DU25" s="621"/>
      <c r="DV25" s="622"/>
      <c r="DW25" s="611">
        <v>28.5</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5688</v>
      </c>
      <c r="S26" s="609"/>
      <c r="T26" s="609"/>
      <c r="U26" s="609"/>
      <c r="V26" s="609"/>
      <c r="W26" s="609"/>
      <c r="X26" s="609"/>
      <c r="Y26" s="610"/>
      <c r="Z26" s="646">
        <v>0</v>
      </c>
      <c r="AA26" s="646"/>
      <c r="AB26" s="646"/>
      <c r="AC26" s="646"/>
      <c r="AD26" s="647">
        <v>5688</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5275079</v>
      </c>
      <c r="CS26" s="609"/>
      <c r="CT26" s="609"/>
      <c r="CU26" s="609"/>
      <c r="CV26" s="609"/>
      <c r="CW26" s="609"/>
      <c r="CX26" s="609"/>
      <c r="CY26" s="610"/>
      <c r="CZ26" s="611">
        <v>11.6</v>
      </c>
      <c r="DA26" s="623"/>
      <c r="DB26" s="623"/>
      <c r="DC26" s="624"/>
      <c r="DD26" s="614">
        <v>5026278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121194</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13099021</v>
      </c>
      <c r="BH27" s="609"/>
      <c r="BI27" s="609"/>
      <c r="BJ27" s="609"/>
      <c r="BK27" s="609"/>
      <c r="BL27" s="609"/>
      <c r="BM27" s="609"/>
      <c r="BN27" s="610"/>
      <c r="BO27" s="646">
        <v>100</v>
      </c>
      <c r="BP27" s="646"/>
      <c r="BQ27" s="646"/>
      <c r="BR27" s="646"/>
      <c r="BS27" s="647">
        <v>184298</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9265703</v>
      </c>
      <c r="CS27" s="621"/>
      <c r="CT27" s="621"/>
      <c r="CU27" s="621"/>
      <c r="CV27" s="621"/>
      <c r="CW27" s="621"/>
      <c r="CX27" s="621"/>
      <c r="CY27" s="622"/>
      <c r="CZ27" s="611">
        <v>20.3</v>
      </c>
      <c r="DA27" s="623"/>
      <c r="DB27" s="623"/>
      <c r="DC27" s="624"/>
      <c r="DD27" s="614">
        <v>3846281</v>
      </c>
      <c r="DE27" s="621"/>
      <c r="DF27" s="621"/>
      <c r="DG27" s="621"/>
      <c r="DH27" s="621"/>
      <c r="DI27" s="621"/>
      <c r="DJ27" s="621"/>
      <c r="DK27" s="622"/>
      <c r="DL27" s="614">
        <v>2634433</v>
      </c>
      <c r="DM27" s="621"/>
      <c r="DN27" s="621"/>
      <c r="DO27" s="621"/>
      <c r="DP27" s="621"/>
      <c r="DQ27" s="621"/>
      <c r="DR27" s="621"/>
      <c r="DS27" s="621"/>
      <c r="DT27" s="621"/>
      <c r="DU27" s="621"/>
      <c r="DV27" s="622"/>
      <c r="DW27" s="611">
        <v>9.9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461993</v>
      </c>
      <c r="S28" s="609"/>
      <c r="T28" s="609"/>
      <c r="U28" s="609"/>
      <c r="V28" s="609"/>
      <c r="W28" s="609"/>
      <c r="X28" s="609"/>
      <c r="Y28" s="610"/>
      <c r="Z28" s="646">
        <v>1</v>
      </c>
      <c r="AA28" s="646"/>
      <c r="AB28" s="646"/>
      <c r="AC28" s="646"/>
      <c r="AD28" s="647">
        <v>11074</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5689055</v>
      </c>
      <c r="CS28" s="609"/>
      <c r="CT28" s="609"/>
      <c r="CU28" s="609"/>
      <c r="CV28" s="609"/>
      <c r="CW28" s="609"/>
      <c r="CX28" s="609"/>
      <c r="CY28" s="610"/>
      <c r="CZ28" s="611">
        <v>12.5</v>
      </c>
      <c r="DA28" s="623"/>
      <c r="DB28" s="623"/>
      <c r="DC28" s="624"/>
      <c r="DD28" s="614">
        <v>5530083</v>
      </c>
      <c r="DE28" s="609"/>
      <c r="DF28" s="609"/>
      <c r="DG28" s="609"/>
      <c r="DH28" s="609"/>
      <c r="DI28" s="609"/>
      <c r="DJ28" s="609"/>
      <c r="DK28" s="610"/>
      <c r="DL28" s="614">
        <v>5530083</v>
      </c>
      <c r="DM28" s="609"/>
      <c r="DN28" s="609"/>
      <c r="DO28" s="609"/>
      <c r="DP28" s="609"/>
      <c r="DQ28" s="609"/>
      <c r="DR28" s="609"/>
      <c r="DS28" s="609"/>
      <c r="DT28" s="609"/>
      <c r="DU28" s="609"/>
      <c r="DV28" s="610"/>
      <c r="DW28" s="611">
        <v>20.8</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351246</v>
      </c>
      <c r="S29" s="609"/>
      <c r="T29" s="609"/>
      <c r="U29" s="609"/>
      <c r="V29" s="609"/>
      <c r="W29" s="609"/>
      <c r="X29" s="609"/>
      <c r="Y29" s="610"/>
      <c r="Z29" s="646">
        <v>0.7</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5688808</v>
      </c>
      <c r="CS29" s="621"/>
      <c r="CT29" s="621"/>
      <c r="CU29" s="621"/>
      <c r="CV29" s="621"/>
      <c r="CW29" s="621"/>
      <c r="CX29" s="621"/>
      <c r="CY29" s="622"/>
      <c r="CZ29" s="611">
        <v>12.5</v>
      </c>
      <c r="DA29" s="623"/>
      <c r="DB29" s="623"/>
      <c r="DC29" s="624"/>
      <c r="DD29" s="614">
        <v>5529836</v>
      </c>
      <c r="DE29" s="621"/>
      <c r="DF29" s="621"/>
      <c r="DG29" s="621"/>
      <c r="DH29" s="621"/>
      <c r="DI29" s="621"/>
      <c r="DJ29" s="621"/>
      <c r="DK29" s="622"/>
      <c r="DL29" s="614">
        <v>5529836</v>
      </c>
      <c r="DM29" s="621"/>
      <c r="DN29" s="621"/>
      <c r="DO29" s="621"/>
      <c r="DP29" s="621"/>
      <c r="DQ29" s="621"/>
      <c r="DR29" s="621"/>
      <c r="DS29" s="621"/>
      <c r="DT29" s="621"/>
      <c r="DU29" s="621"/>
      <c r="DV29" s="622"/>
      <c r="DW29" s="611">
        <v>20.8</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6385098</v>
      </c>
      <c r="S30" s="609"/>
      <c r="T30" s="609"/>
      <c r="U30" s="609"/>
      <c r="V30" s="609"/>
      <c r="W30" s="609"/>
      <c r="X30" s="609"/>
      <c r="Y30" s="610"/>
      <c r="Z30" s="646">
        <v>13.6</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5551635</v>
      </c>
      <c r="CS30" s="609"/>
      <c r="CT30" s="609"/>
      <c r="CU30" s="609"/>
      <c r="CV30" s="609"/>
      <c r="CW30" s="609"/>
      <c r="CX30" s="609"/>
      <c r="CY30" s="610"/>
      <c r="CZ30" s="611">
        <v>12.2</v>
      </c>
      <c r="DA30" s="623"/>
      <c r="DB30" s="623"/>
      <c r="DC30" s="624"/>
      <c r="DD30" s="614">
        <v>5406512</v>
      </c>
      <c r="DE30" s="609"/>
      <c r="DF30" s="609"/>
      <c r="DG30" s="609"/>
      <c r="DH30" s="609"/>
      <c r="DI30" s="609"/>
      <c r="DJ30" s="609"/>
      <c r="DK30" s="610"/>
      <c r="DL30" s="614">
        <v>5406512</v>
      </c>
      <c r="DM30" s="609"/>
      <c r="DN30" s="609"/>
      <c r="DO30" s="609"/>
      <c r="DP30" s="609"/>
      <c r="DQ30" s="609"/>
      <c r="DR30" s="609"/>
      <c r="DS30" s="609"/>
      <c r="DT30" s="609"/>
      <c r="DU30" s="609"/>
      <c r="DV30" s="610"/>
      <c r="DW30" s="611">
        <v>20.399999999999999</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98.3</v>
      </c>
      <c r="BH31" s="671"/>
      <c r="BI31" s="671"/>
      <c r="BJ31" s="671"/>
      <c r="BK31" s="671"/>
      <c r="BL31" s="671"/>
      <c r="BM31" s="672">
        <v>94.7</v>
      </c>
      <c r="BN31" s="671"/>
      <c r="BO31" s="671"/>
      <c r="BP31" s="671"/>
      <c r="BQ31" s="673"/>
      <c r="BR31" s="670">
        <v>98.3</v>
      </c>
      <c r="BS31" s="671"/>
      <c r="BT31" s="671"/>
      <c r="BU31" s="671"/>
      <c r="BV31" s="671"/>
      <c r="BW31" s="671"/>
      <c r="BX31" s="672">
        <v>94.9</v>
      </c>
      <c r="BY31" s="671"/>
      <c r="BZ31" s="671"/>
      <c r="CA31" s="671"/>
      <c r="CB31" s="673"/>
      <c r="CD31" s="629"/>
      <c r="CE31" s="630"/>
      <c r="CF31" s="605" t="s">
        <v>300</v>
      </c>
      <c r="CG31" s="606"/>
      <c r="CH31" s="606"/>
      <c r="CI31" s="606"/>
      <c r="CJ31" s="606"/>
      <c r="CK31" s="606"/>
      <c r="CL31" s="606"/>
      <c r="CM31" s="606"/>
      <c r="CN31" s="606"/>
      <c r="CO31" s="606"/>
      <c r="CP31" s="606"/>
      <c r="CQ31" s="607"/>
      <c r="CR31" s="608">
        <v>137173</v>
      </c>
      <c r="CS31" s="621"/>
      <c r="CT31" s="621"/>
      <c r="CU31" s="621"/>
      <c r="CV31" s="621"/>
      <c r="CW31" s="621"/>
      <c r="CX31" s="621"/>
      <c r="CY31" s="622"/>
      <c r="CZ31" s="611">
        <v>0.3</v>
      </c>
      <c r="DA31" s="623"/>
      <c r="DB31" s="623"/>
      <c r="DC31" s="624"/>
      <c r="DD31" s="614">
        <v>123324</v>
      </c>
      <c r="DE31" s="621"/>
      <c r="DF31" s="621"/>
      <c r="DG31" s="621"/>
      <c r="DH31" s="621"/>
      <c r="DI31" s="621"/>
      <c r="DJ31" s="621"/>
      <c r="DK31" s="622"/>
      <c r="DL31" s="614">
        <v>123324</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2828298</v>
      </c>
      <c r="S32" s="609"/>
      <c r="T32" s="609"/>
      <c r="U32" s="609"/>
      <c r="V32" s="609"/>
      <c r="W32" s="609"/>
      <c r="X32" s="609"/>
      <c r="Y32" s="610"/>
      <c r="Z32" s="646">
        <v>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98.5</v>
      </c>
      <c r="BH32" s="621"/>
      <c r="BI32" s="621"/>
      <c r="BJ32" s="621"/>
      <c r="BK32" s="621"/>
      <c r="BL32" s="621"/>
      <c r="BM32" s="612">
        <v>97.1</v>
      </c>
      <c r="BN32" s="621"/>
      <c r="BO32" s="621"/>
      <c r="BP32" s="621"/>
      <c r="BQ32" s="644"/>
      <c r="BR32" s="679">
        <v>98.7</v>
      </c>
      <c r="BS32" s="621"/>
      <c r="BT32" s="621"/>
      <c r="BU32" s="621"/>
      <c r="BV32" s="621"/>
      <c r="BW32" s="621"/>
      <c r="BX32" s="612">
        <v>97.3</v>
      </c>
      <c r="BY32" s="621"/>
      <c r="BZ32" s="621"/>
      <c r="CA32" s="621"/>
      <c r="CB32" s="644"/>
      <c r="CD32" s="631"/>
      <c r="CE32" s="632"/>
      <c r="CF32" s="605" t="s">
        <v>304</v>
      </c>
      <c r="CG32" s="606"/>
      <c r="CH32" s="606"/>
      <c r="CI32" s="606"/>
      <c r="CJ32" s="606"/>
      <c r="CK32" s="606"/>
      <c r="CL32" s="606"/>
      <c r="CM32" s="606"/>
      <c r="CN32" s="606"/>
      <c r="CO32" s="606"/>
      <c r="CP32" s="606"/>
      <c r="CQ32" s="607"/>
      <c r="CR32" s="608">
        <v>247</v>
      </c>
      <c r="CS32" s="609"/>
      <c r="CT32" s="609"/>
      <c r="CU32" s="609"/>
      <c r="CV32" s="609"/>
      <c r="CW32" s="609"/>
      <c r="CX32" s="609"/>
      <c r="CY32" s="610"/>
      <c r="CZ32" s="611">
        <v>0</v>
      </c>
      <c r="DA32" s="623"/>
      <c r="DB32" s="623"/>
      <c r="DC32" s="624"/>
      <c r="DD32" s="614">
        <v>247</v>
      </c>
      <c r="DE32" s="609"/>
      <c r="DF32" s="609"/>
      <c r="DG32" s="609"/>
      <c r="DH32" s="609"/>
      <c r="DI32" s="609"/>
      <c r="DJ32" s="609"/>
      <c r="DK32" s="610"/>
      <c r="DL32" s="614">
        <v>247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563906</v>
      </c>
      <c r="S33" s="609"/>
      <c r="T33" s="609"/>
      <c r="U33" s="609"/>
      <c r="V33" s="609"/>
      <c r="W33" s="609"/>
      <c r="X33" s="609"/>
      <c r="Y33" s="610"/>
      <c r="Z33" s="646">
        <v>1.2</v>
      </c>
      <c r="AA33" s="646"/>
      <c r="AB33" s="646"/>
      <c r="AC33" s="646"/>
      <c r="AD33" s="647">
        <v>37221</v>
      </c>
      <c r="AE33" s="647"/>
      <c r="AF33" s="647"/>
      <c r="AG33" s="647"/>
      <c r="AH33" s="647"/>
      <c r="AI33" s="647"/>
      <c r="AJ33" s="647"/>
      <c r="AK33" s="647"/>
      <c r="AL33" s="611">
        <v>0.1</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97.9</v>
      </c>
      <c r="BH33" s="593"/>
      <c r="BI33" s="593"/>
      <c r="BJ33" s="593"/>
      <c r="BK33" s="593"/>
      <c r="BL33" s="593"/>
      <c r="BM33" s="639">
        <v>92.7</v>
      </c>
      <c r="BN33" s="593"/>
      <c r="BO33" s="593"/>
      <c r="BP33" s="593"/>
      <c r="BQ33" s="656"/>
      <c r="BR33" s="669">
        <v>97.8</v>
      </c>
      <c r="BS33" s="593"/>
      <c r="BT33" s="593"/>
      <c r="BU33" s="593"/>
      <c r="BV33" s="593"/>
      <c r="BW33" s="593"/>
      <c r="BX33" s="639">
        <v>92.8</v>
      </c>
      <c r="BY33" s="593"/>
      <c r="BZ33" s="593"/>
      <c r="CA33" s="593"/>
      <c r="CB33" s="656"/>
      <c r="CD33" s="605" t="s">
        <v>307</v>
      </c>
      <c r="CE33" s="606"/>
      <c r="CF33" s="606"/>
      <c r="CG33" s="606"/>
      <c r="CH33" s="606"/>
      <c r="CI33" s="606"/>
      <c r="CJ33" s="606"/>
      <c r="CK33" s="606"/>
      <c r="CL33" s="606"/>
      <c r="CM33" s="606"/>
      <c r="CN33" s="606"/>
      <c r="CO33" s="606"/>
      <c r="CP33" s="606"/>
      <c r="CQ33" s="607"/>
      <c r="CR33" s="608">
        <v>19199733</v>
      </c>
      <c r="CS33" s="621"/>
      <c r="CT33" s="621"/>
      <c r="CU33" s="621"/>
      <c r="CV33" s="621"/>
      <c r="CW33" s="621"/>
      <c r="CX33" s="621"/>
      <c r="CY33" s="622"/>
      <c r="CZ33" s="611">
        <v>42.1</v>
      </c>
      <c r="DA33" s="623"/>
      <c r="DB33" s="623"/>
      <c r="DC33" s="624"/>
      <c r="DD33" s="614">
        <v>12831626</v>
      </c>
      <c r="DE33" s="621"/>
      <c r="DF33" s="621"/>
      <c r="DG33" s="621"/>
      <c r="DH33" s="621"/>
      <c r="DI33" s="621"/>
      <c r="DJ33" s="621"/>
      <c r="DK33" s="622"/>
      <c r="DL33" s="614">
        <v>10422052</v>
      </c>
      <c r="DM33" s="621"/>
      <c r="DN33" s="621"/>
      <c r="DO33" s="621"/>
      <c r="DP33" s="621"/>
      <c r="DQ33" s="621"/>
      <c r="DR33" s="621"/>
      <c r="DS33" s="621"/>
      <c r="DT33" s="621"/>
      <c r="DU33" s="621"/>
      <c r="DV33" s="622"/>
      <c r="DW33" s="611">
        <v>39.299999999999997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1380482</v>
      </c>
      <c r="S34" s="609"/>
      <c r="T34" s="609"/>
      <c r="U34" s="609"/>
      <c r="V34" s="609"/>
      <c r="W34" s="609"/>
      <c r="X34" s="609"/>
      <c r="Y34" s="610"/>
      <c r="Z34" s="646">
        <v>2.9</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8309539</v>
      </c>
      <c r="CS34" s="609"/>
      <c r="CT34" s="609"/>
      <c r="CU34" s="609"/>
      <c r="CV34" s="609"/>
      <c r="CW34" s="609"/>
      <c r="CX34" s="609"/>
      <c r="CY34" s="610"/>
      <c r="CZ34" s="611">
        <v>18.2</v>
      </c>
      <c r="DA34" s="623"/>
      <c r="DB34" s="623"/>
      <c r="DC34" s="624"/>
      <c r="DD34" s="614">
        <v>5982947</v>
      </c>
      <c r="DE34" s="609"/>
      <c r="DF34" s="609"/>
      <c r="DG34" s="609"/>
      <c r="DH34" s="609"/>
      <c r="DI34" s="609"/>
      <c r="DJ34" s="609"/>
      <c r="DK34" s="610"/>
      <c r="DL34" s="614">
        <v>5382717</v>
      </c>
      <c r="DM34" s="609"/>
      <c r="DN34" s="609"/>
      <c r="DO34" s="609"/>
      <c r="DP34" s="609"/>
      <c r="DQ34" s="609"/>
      <c r="DR34" s="609"/>
      <c r="DS34" s="609"/>
      <c r="DT34" s="609"/>
      <c r="DU34" s="609"/>
      <c r="DV34" s="610"/>
      <c r="DW34" s="611">
        <v>20.3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1704888</v>
      </c>
      <c r="S35" s="609"/>
      <c r="T35" s="609"/>
      <c r="U35" s="609"/>
      <c r="V35" s="609"/>
      <c r="W35" s="609"/>
      <c r="X35" s="609"/>
      <c r="Y35" s="610"/>
      <c r="Z35" s="646">
        <v>3.6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944162</v>
      </c>
      <c r="CS35" s="621"/>
      <c r="CT35" s="621"/>
      <c r="CU35" s="621"/>
      <c r="CV35" s="621"/>
      <c r="CW35" s="621"/>
      <c r="CX35" s="621"/>
      <c r="CY35" s="622"/>
      <c r="CZ35" s="611">
        <v>2.1</v>
      </c>
      <c r="DA35" s="623"/>
      <c r="DB35" s="623"/>
      <c r="DC35" s="624"/>
      <c r="DD35" s="614">
        <v>701627</v>
      </c>
      <c r="DE35" s="621"/>
      <c r="DF35" s="621"/>
      <c r="DG35" s="621"/>
      <c r="DH35" s="621"/>
      <c r="DI35" s="621"/>
      <c r="DJ35" s="621"/>
      <c r="DK35" s="622"/>
      <c r="DL35" s="614">
        <v>701627</v>
      </c>
      <c r="DM35" s="621"/>
      <c r="DN35" s="621"/>
      <c r="DO35" s="621"/>
      <c r="DP35" s="621"/>
      <c r="DQ35" s="621"/>
      <c r="DR35" s="621"/>
      <c r="DS35" s="621"/>
      <c r="DT35" s="621"/>
      <c r="DU35" s="621"/>
      <c r="DV35" s="622"/>
      <c r="DW35" s="611">
        <v>2.6</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1550061</v>
      </c>
      <c r="S36" s="609"/>
      <c r="T36" s="609"/>
      <c r="U36" s="609"/>
      <c r="V36" s="609"/>
      <c r="W36" s="609"/>
      <c r="X36" s="609"/>
      <c r="Y36" s="610"/>
      <c r="Z36" s="646">
        <v>3.3</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4691901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353286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3793916</v>
      </c>
      <c r="CS36" s="609"/>
      <c r="CT36" s="609"/>
      <c r="CU36" s="609"/>
      <c r="CV36" s="609"/>
      <c r="CW36" s="609"/>
      <c r="CX36" s="609"/>
      <c r="CY36" s="610"/>
      <c r="CZ36" s="611">
        <v>8.3000000000000007</v>
      </c>
      <c r="DA36" s="623"/>
      <c r="DB36" s="623"/>
      <c r="DC36" s="624"/>
      <c r="DD36" s="614">
        <v>2795551</v>
      </c>
      <c r="DE36" s="609"/>
      <c r="DF36" s="609"/>
      <c r="DG36" s="609"/>
      <c r="DH36" s="609"/>
      <c r="DI36" s="609"/>
      <c r="DJ36" s="609"/>
      <c r="DK36" s="610"/>
      <c r="DL36" s="614">
        <v>1540840</v>
      </c>
      <c r="DM36" s="609"/>
      <c r="DN36" s="609"/>
      <c r="DO36" s="609"/>
      <c r="DP36" s="609"/>
      <c r="DQ36" s="609"/>
      <c r="DR36" s="609"/>
      <c r="DS36" s="609"/>
      <c r="DT36" s="609"/>
      <c r="DU36" s="609"/>
      <c r="DV36" s="610"/>
      <c r="DW36" s="611">
        <v>5.8</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1600385</v>
      </c>
      <c r="S37" s="609"/>
      <c r="T37" s="609"/>
      <c r="U37" s="609"/>
      <c r="V37" s="609"/>
      <c r="W37" s="609"/>
      <c r="X37" s="609"/>
      <c r="Y37" s="610"/>
      <c r="Z37" s="646">
        <v>3.4</v>
      </c>
      <c r="AA37" s="646"/>
      <c r="AB37" s="646"/>
      <c r="AC37" s="646"/>
      <c r="AD37" s="647">
        <v>9512</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1102909</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323175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29756</v>
      </c>
      <c r="CS37" s="621"/>
      <c r="CT37" s="621"/>
      <c r="CU37" s="621"/>
      <c r="CV37" s="621"/>
      <c r="CW37" s="621"/>
      <c r="CX37" s="621"/>
      <c r="CY37" s="622"/>
      <c r="CZ37" s="611">
        <v>0.1</v>
      </c>
      <c r="DA37" s="623"/>
      <c r="DB37" s="623"/>
      <c r="DC37" s="624"/>
      <c r="DD37" s="614">
        <v>29756</v>
      </c>
      <c r="DE37" s="621"/>
      <c r="DF37" s="621"/>
      <c r="DG37" s="621"/>
      <c r="DH37" s="621"/>
      <c r="DI37" s="621"/>
      <c r="DJ37" s="621"/>
      <c r="DK37" s="622"/>
      <c r="DL37" s="614">
        <v>29756</v>
      </c>
      <c r="DM37" s="621"/>
      <c r="DN37" s="621"/>
      <c r="DO37" s="621"/>
      <c r="DP37" s="621"/>
      <c r="DQ37" s="621"/>
      <c r="DR37" s="621"/>
      <c r="DS37" s="621"/>
      <c r="DT37" s="621"/>
      <c r="DU37" s="621"/>
      <c r="DV37" s="622"/>
      <c r="DW37" s="611">
        <v>0.1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1908600</v>
      </c>
      <c r="S38" s="609"/>
      <c r="T38" s="609"/>
      <c r="U38" s="609"/>
      <c r="V38" s="609"/>
      <c r="W38" s="609"/>
      <c r="X38" s="609"/>
      <c r="Y38" s="610"/>
      <c r="Z38" s="646">
        <v>4.0999999999999996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111516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10393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3477476</v>
      </c>
      <c r="CS38" s="609"/>
      <c r="CT38" s="609"/>
      <c r="CU38" s="609"/>
      <c r="CV38" s="609"/>
      <c r="CW38" s="609"/>
      <c r="CX38" s="609"/>
      <c r="CY38" s="610"/>
      <c r="CZ38" s="611">
        <v>7.6</v>
      </c>
      <c r="DA38" s="623"/>
      <c r="DB38" s="623"/>
      <c r="DC38" s="624"/>
      <c r="DD38" s="614">
        <v>2851373</v>
      </c>
      <c r="DE38" s="609"/>
      <c r="DF38" s="609"/>
      <c r="DG38" s="609"/>
      <c r="DH38" s="609"/>
      <c r="DI38" s="609"/>
      <c r="DJ38" s="609"/>
      <c r="DK38" s="610"/>
      <c r="DL38" s="614">
        <v>2711204</v>
      </c>
      <c r="DM38" s="609"/>
      <c r="DN38" s="609"/>
      <c r="DO38" s="609"/>
      <c r="DP38" s="609"/>
      <c r="DQ38" s="609"/>
      <c r="DR38" s="609"/>
      <c r="DS38" s="609"/>
      <c r="DT38" s="609"/>
      <c r="DU38" s="609"/>
      <c r="DV38" s="610"/>
      <c r="DW38" s="611">
        <v>10.199999999999999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32000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14921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1320214</v>
      </c>
      <c r="CS39" s="621"/>
      <c r="CT39" s="621"/>
      <c r="CU39" s="621"/>
      <c r="CV39" s="621"/>
      <c r="CW39" s="621"/>
      <c r="CX39" s="621"/>
      <c r="CY39" s="622"/>
      <c r="CZ39" s="611">
        <v>2.9</v>
      </c>
      <c r="DA39" s="623"/>
      <c r="DB39" s="623"/>
      <c r="DC39" s="624"/>
      <c r="DD39" s="614">
        <v>269228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1354426</v>
      </c>
      <c r="CS40" s="609"/>
      <c r="CT40" s="609"/>
      <c r="CU40" s="609"/>
      <c r="CV40" s="609"/>
      <c r="CW40" s="609"/>
      <c r="CX40" s="609"/>
      <c r="CY40" s="610"/>
      <c r="CZ40" s="611">
        <v>3</v>
      </c>
      <c r="DA40" s="623"/>
      <c r="DB40" s="623"/>
      <c r="DC40" s="624"/>
      <c r="DD40" s="614">
        <v>230900</v>
      </c>
      <c r="DE40" s="609"/>
      <c r="DF40" s="609"/>
      <c r="DG40" s="609"/>
      <c r="DH40" s="609"/>
      <c r="DI40" s="609"/>
      <c r="DJ40" s="609"/>
      <c r="DK40" s="610"/>
      <c r="DL40" s="614">
        <v>85664</v>
      </c>
      <c r="DM40" s="609"/>
      <c r="DN40" s="609"/>
      <c r="DO40" s="609"/>
      <c r="DP40" s="609"/>
      <c r="DQ40" s="609"/>
      <c r="DR40" s="609"/>
      <c r="DS40" s="609"/>
      <c r="DT40" s="609"/>
      <c r="DU40" s="609"/>
      <c r="DV40" s="610"/>
      <c r="DW40" s="611">
        <v>0.3</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47037515</v>
      </c>
      <c r="S41" s="633"/>
      <c r="T41" s="633"/>
      <c r="U41" s="633"/>
      <c r="V41" s="633"/>
      <c r="W41" s="633"/>
      <c r="X41" s="633"/>
      <c r="Y41" s="636"/>
      <c r="Z41" s="637">
        <v>100</v>
      </c>
      <c r="AA41" s="637"/>
      <c r="AB41" s="637"/>
      <c r="AC41" s="637"/>
      <c r="AD41" s="638">
        <v>26543667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650254</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2795222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379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3288076</v>
      </c>
      <c r="CS42" s="621"/>
      <c r="CT42" s="621"/>
      <c r="CU42" s="621"/>
      <c r="CV42" s="621"/>
      <c r="CW42" s="621"/>
      <c r="CX42" s="621"/>
      <c r="CY42" s="622"/>
      <c r="CZ42" s="611">
        <v>7.2</v>
      </c>
      <c r="DA42" s="623"/>
      <c r="DB42" s="623"/>
      <c r="DC42" s="624"/>
      <c r="DD42" s="614">
        <v>842196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248187</v>
      </c>
      <c r="CS43" s="621"/>
      <c r="CT43" s="621"/>
      <c r="CU43" s="621"/>
      <c r="CV43" s="621"/>
      <c r="CW43" s="621"/>
      <c r="CX43" s="621"/>
      <c r="CY43" s="622"/>
      <c r="CZ43" s="611">
        <v>0.5</v>
      </c>
      <c r="DA43" s="623"/>
      <c r="DB43" s="623"/>
      <c r="DC43" s="624"/>
      <c r="DD43" s="614">
        <v>248187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3228294</v>
      </c>
      <c r="CS44" s="609"/>
      <c r="CT44" s="609"/>
      <c r="CU44" s="609"/>
      <c r="CV44" s="609"/>
      <c r="CW44" s="609"/>
      <c r="CX44" s="609"/>
      <c r="CY44" s="610"/>
      <c r="CZ44" s="611">
        <v>7.1</v>
      </c>
      <c r="DA44" s="612"/>
      <c r="DB44" s="612"/>
      <c r="DC44" s="613"/>
      <c r="DD44" s="614">
        <v>820114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735705</v>
      </c>
      <c r="CS45" s="621"/>
      <c r="CT45" s="621"/>
      <c r="CU45" s="621"/>
      <c r="CV45" s="621"/>
      <c r="CW45" s="621"/>
      <c r="CX45" s="621"/>
      <c r="CY45" s="622"/>
      <c r="CZ45" s="611">
        <v>1.6</v>
      </c>
      <c r="DA45" s="623"/>
      <c r="DB45" s="623"/>
      <c r="DC45" s="624"/>
      <c r="DD45" s="614">
        <v>68576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2381679</v>
      </c>
      <c r="CS46" s="609"/>
      <c r="CT46" s="609"/>
      <c r="CU46" s="609"/>
      <c r="CV46" s="609"/>
      <c r="CW46" s="609"/>
      <c r="CX46" s="609"/>
      <c r="CY46" s="610"/>
      <c r="CZ46" s="611">
        <v>5.2</v>
      </c>
      <c r="DA46" s="612"/>
      <c r="DB46" s="612"/>
      <c r="DC46" s="613"/>
      <c r="DD46" s="614">
        <v>735647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59782</v>
      </c>
      <c r="CS47" s="621"/>
      <c r="CT47" s="621"/>
      <c r="CU47" s="621"/>
      <c r="CV47" s="621"/>
      <c r="CW47" s="621"/>
      <c r="CX47" s="621"/>
      <c r="CY47" s="622"/>
      <c r="CZ47" s="611">
        <v>0.1</v>
      </c>
      <c r="DA47" s="623"/>
      <c r="DB47" s="623"/>
      <c r="DC47" s="624"/>
      <c r="DD47" s="614">
        <v>22082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45603094</v>
      </c>
      <c r="CS49" s="593"/>
      <c r="CT49" s="593"/>
      <c r="CU49" s="593"/>
      <c r="CV49" s="593"/>
      <c r="CW49" s="593"/>
      <c r="CX49" s="593"/>
      <c r="CY49" s="594"/>
      <c r="CZ49" s="595">
        <v>100</v>
      </c>
      <c r="DA49" s="596"/>
      <c r="DB49" s="596"/>
      <c r="DC49" s="597"/>
      <c r="DD49" s="598">
        <v>30657483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O8zap45xJm4L2QHos3K1rWpZRsKNn1JXje3DMsZZnoh+PFGJ7U7XBVdPqMARgi8SUQBI0LeItX4a0a0dGlug==" saltValue="eCRKpSZD9xc/0GyZ1o9Y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H1" zoomScale="70" zoomScaleNormal="25" zoomScaleSheetLayoutView="70" workbookViewId="0">
      <selection activeCell="BS16" sqref="BS16:CG16"/>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46939</v>
      </c>
      <c r="R7" s="1090"/>
      <c r="S7" s="1090"/>
      <c r="T7" s="1090"/>
      <c r="U7" s="1090"/>
      <c r="V7" s="1090">
        <v>45512</v>
      </c>
      <c r="W7" s="1090"/>
      <c r="X7" s="1090"/>
      <c r="Y7" s="1090"/>
      <c r="Z7" s="1090"/>
      <c r="AA7" s="1090">
        <v>1427</v>
      </c>
      <c r="AB7" s="1090"/>
      <c r="AC7" s="1090"/>
      <c r="AD7" s="1090"/>
      <c r="AE7" s="1091"/>
      <c r="AF7" s="1092">
        <v>1218</v>
      </c>
      <c r="AG7" s="1093"/>
      <c r="AH7" s="1093"/>
      <c r="AI7" s="1093"/>
      <c r="AJ7" s="1094"/>
      <c r="AK7" s="1095">
        <v>1705</v>
      </c>
      <c r="AL7" s="1096"/>
      <c r="AM7" s="1096"/>
      <c r="AN7" s="1096"/>
      <c r="AO7" s="1096"/>
      <c r="AP7" s="1096">
        <v>43924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555</v>
      </c>
      <c r="BT7" s="1087"/>
      <c r="BU7" s="1087"/>
      <c r="BV7" s="1087"/>
      <c r="BW7" s="1087"/>
      <c r="BX7" s="1087"/>
      <c r="BY7" s="1087"/>
      <c r="BZ7" s="1087"/>
      <c r="CA7" s="1087"/>
      <c r="CB7" s="1087"/>
      <c r="CC7" s="1087"/>
      <c r="CD7" s="1087"/>
      <c r="CE7" s="1087"/>
      <c r="CF7" s="1087"/>
      <c r="CG7" s="1099"/>
      <c r="CH7" s="1083">
        <v>33</v>
      </c>
      <c r="CI7" s="1084"/>
      <c r="CJ7" s="1084"/>
      <c r="CK7" s="1084"/>
      <c r="CL7" s="1085"/>
      <c r="CM7" s="1083">
        <v>166</v>
      </c>
      <c r="CN7" s="1084"/>
      <c r="CO7" s="1084"/>
      <c r="CP7" s="1084"/>
      <c r="CQ7" s="1085"/>
      <c r="CR7" s="1083">
        <v>30</v>
      </c>
      <c r="CS7" s="1084"/>
      <c r="CT7" s="1084"/>
      <c r="CU7" s="1084"/>
      <c r="CV7" s="1085"/>
      <c r="CW7" s="1083" t="s">
        <v>490</v>
      </c>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161</v>
      </c>
      <c r="R8" s="1026"/>
      <c r="S8" s="1026"/>
      <c r="T8" s="1026"/>
      <c r="U8" s="1026"/>
      <c r="V8" s="1026">
        <v>153</v>
      </c>
      <c r="W8" s="1026"/>
      <c r="X8" s="1026"/>
      <c r="Y8" s="1026"/>
      <c r="Z8" s="1026"/>
      <c r="AA8" s="1026">
        <v>7</v>
      </c>
      <c r="AB8" s="1026"/>
      <c r="AC8" s="1026"/>
      <c r="AD8" s="1026"/>
      <c r="AE8" s="1027"/>
      <c r="AF8" s="1022">
        <v>7</v>
      </c>
      <c r="AG8" s="1023"/>
      <c r="AH8" s="1023"/>
      <c r="AI8" s="1023"/>
      <c r="AJ8" s="1024"/>
      <c r="AK8" s="1067">
        <v>62</v>
      </c>
      <c r="AL8" s="1068"/>
      <c r="AM8" s="1068"/>
      <c r="AN8" s="1068"/>
      <c r="AO8" s="1068"/>
      <c r="AP8" s="1068">
        <v>25</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556</v>
      </c>
      <c r="BT8" s="980"/>
      <c r="BU8" s="980"/>
      <c r="BV8" s="980"/>
      <c r="BW8" s="980"/>
      <c r="BX8" s="980"/>
      <c r="BY8" s="980"/>
      <c r="BZ8" s="980"/>
      <c r="CA8" s="980"/>
      <c r="CB8" s="980"/>
      <c r="CC8" s="980"/>
      <c r="CD8" s="980"/>
      <c r="CE8" s="980"/>
      <c r="CF8" s="980"/>
      <c r="CG8" s="1001"/>
      <c r="CH8" s="976">
        <v>1</v>
      </c>
      <c r="CI8" s="977"/>
      <c r="CJ8" s="977"/>
      <c r="CK8" s="977"/>
      <c r="CL8" s="978"/>
      <c r="CM8" s="976">
        <v>51</v>
      </c>
      <c r="CN8" s="977"/>
      <c r="CO8" s="977"/>
      <c r="CP8" s="977"/>
      <c r="CQ8" s="978"/>
      <c r="CR8" s="976">
        <v>20</v>
      </c>
      <c r="CS8" s="977"/>
      <c r="CT8" s="977"/>
      <c r="CU8" s="977"/>
      <c r="CV8" s="978"/>
      <c r="CW8" s="976">
        <v>9</v>
      </c>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t="s">
        <v>376</v>
      </c>
      <c r="C9" s="1018"/>
      <c r="D9" s="1018"/>
      <c r="E9" s="1018"/>
      <c r="F9" s="1018"/>
      <c r="G9" s="1018"/>
      <c r="H9" s="1018"/>
      <c r="I9" s="1018"/>
      <c r="J9" s="1018"/>
      <c r="K9" s="1018"/>
      <c r="L9" s="1018"/>
      <c r="M9" s="1018"/>
      <c r="N9" s="1018"/>
      <c r="O9" s="1018"/>
      <c r="P9" s="1019"/>
      <c r="Q9" s="1025" t="s">
        <v>490</v>
      </c>
      <c r="R9" s="1026"/>
      <c r="S9" s="1026"/>
      <c r="T9" s="1026"/>
      <c r="U9" s="1026"/>
      <c r="V9" s="1026" t="s">
        <v>490</v>
      </c>
      <c r="W9" s="1026"/>
      <c r="X9" s="1026"/>
      <c r="Y9" s="1026"/>
      <c r="Z9" s="1026"/>
      <c r="AA9" s="1026" t="s">
        <v>490</v>
      </c>
      <c r="AB9" s="1026"/>
      <c r="AC9" s="1026"/>
      <c r="AD9" s="1026"/>
      <c r="AE9" s="1027"/>
      <c r="AF9" s="1022" t="s">
        <v>490</v>
      </c>
      <c r="AG9" s="1023"/>
      <c r="AH9" s="1023"/>
      <c r="AI9" s="1023"/>
      <c r="AJ9" s="1024"/>
      <c r="AK9" s="1067" t="s">
        <v>490</v>
      </c>
      <c r="AL9" s="1068"/>
      <c r="AM9" s="1068"/>
      <c r="AN9" s="1068"/>
      <c r="AO9" s="1068"/>
      <c r="AP9" s="1068" t="s">
        <v>490</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557</v>
      </c>
      <c r="BT9" s="980"/>
      <c r="BU9" s="980"/>
      <c r="BV9" s="980"/>
      <c r="BW9" s="980"/>
      <c r="BX9" s="980"/>
      <c r="BY9" s="980"/>
      <c r="BZ9" s="980"/>
      <c r="CA9" s="980"/>
      <c r="CB9" s="980"/>
      <c r="CC9" s="980"/>
      <c r="CD9" s="980"/>
      <c r="CE9" s="980"/>
      <c r="CF9" s="980"/>
      <c r="CG9" s="1001"/>
      <c r="CH9" s="976">
        <v>44</v>
      </c>
      <c r="CI9" s="977"/>
      <c r="CJ9" s="977"/>
      <c r="CK9" s="977"/>
      <c r="CL9" s="978"/>
      <c r="CM9" s="976">
        <v>167</v>
      </c>
      <c r="CN9" s="977"/>
      <c r="CO9" s="977"/>
      <c r="CP9" s="977"/>
      <c r="CQ9" s="978"/>
      <c r="CR9" s="976">
        <v>45</v>
      </c>
      <c r="CS9" s="977"/>
      <c r="CT9" s="977"/>
      <c r="CU9" s="977"/>
      <c r="CV9" s="978"/>
      <c r="CW9" s="976"/>
      <c r="CX9" s="977"/>
      <c r="CY9" s="977"/>
      <c r="CZ9" s="977"/>
      <c r="DA9" s="978"/>
      <c r="DB9" s="976"/>
      <c r="DC9" s="977"/>
      <c r="DD9" s="977"/>
      <c r="DE9" s="977"/>
      <c r="DF9" s="978"/>
      <c r="DG9" s="976"/>
      <c r="DH9" s="977"/>
      <c r="DI9" s="977"/>
      <c r="DJ9" s="977"/>
      <c r="DK9" s="978"/>
      <c r="DL9" s="976">
        <v>173</v>
      </c>
      <c r="DM9" s="977"/>
      <c r="DN9" s="977"/>
      <c r="DO9" s="977"/>
      <c r="DP9" s="978"/>
      <c r="DQ9" s="976">
        <v>18</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558</v>
      </c>
      <c r="BT10" s="980"/>
      <c r="BU10" s="980"/>
      <c r="BV10" s="980"/>
      <c r="BW10" s="980"/>
      <c r="BX10" s="980"/>
      <c r="BY10" s="980"/>
      <c r="BZ10" s="980"/>
      <c r="CA10" s="980"/>
      <c r="CB10" s="980"/>
      <c r="CC10" s="980"/>
      <c r="CD10" s="980"/>
      <c r="CE10" s="980"/>
      <c r="CF10" s="980"/>
      <c r="CG10" s="1001"/>
      <c r="CH10" s="976">
        <v>1</v>
      </c>
      <c r="CI10" s="977"/>
      <c r="CJ10" s="977"/>
      <c r="CK10" s="977"/>
      <c r="CL10" s="978"/>
      <c r="CM10" s="976">
        <v>74</v>
      </c>
      <c r="CN10" s="977"/>
      <c r="CO10" s="977"/>
      <c r="CP10" s="977"/>
      <c r="CQ10" s="978"/>
      <c r="CR10" s="976">
        <v>30</v>
      </c>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559</v>
      </c>
      <c r="BT11" s="980"/>
      <c r="BU11" s="980"/>
      <c r="BV11" s="980"/>
      <c r="BW11" s="980"/>
      <c r="BX11" s="980"/>
      <c r="BY11" s="980"/>
      <c r="BZ11" s="980"/>
      <c r="CA11" s="980"/>
      <c r="CB11" s="980"/>
      <c r="CC11" s="980"/>
      <c r="CD11" s="980"/>
      <c r="CE11" s="980"/>
      <c r="CF11" s="980"/>
      <c r="CG11" s="1001"/>
      <c r="CH11" s="976">
        <v>31</v>
      </c>
      <c r="CI11" s="977"/>
      <c r="CJ11" s="977"/>
      <c r="CK11" s="977"/>
      <c r="CL11" s="978"/>
      <c r="CM11" s="976">
        <v>429</v>
      </c>
      <c r="CN11" s="977"/>
      <c r="CO11" s="977"/>
      <c r="CP11" s="977"/>
      <c r="CQ11" s="978"/>
      <c r="CR11" s="976">
        <v>26</v>
      </c>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378</v>
      </c>
      <c r="B23" s="924" t="s">
        <v>379</v>
      </c>
      <c r="C23" s="925"/>
      <c r="D23" s="925"/>
      <c r="E23" s="925"/>
      <c r="F23" s="925"/>
      <c r="G23" s="925"/>
      <c r="H23" s="925"/>
      <c r="I23" s="925"/>
      <c r="J23" s="925"/>
      <c r="K23" s="925"/>
      <c r="L23" s="925"/>
      <c r="M23" s="925"/>
      <c r="N23" s="925"/>
      <c r="O23" s="925"/>
      <c r="P23" s="935"/>
      <c r="Q23" s="1054">
        <v>47100</v>
      </c>
      <c r="R23" s="1048"/>
      <c r="S23" s="1048"/>
      <c r="T23" s="1048"/>
      <c r="U23" s="1048"/>
      <c r="V23" s="1048">
        <v>45665</v>
      </c>
      <c r="W23" s="1048"/>
      <c r="X23" s="1048"/>
      <c r="Y23" s="1048"/>
      <c r="Z23" s="1048"/>
      <c r="AA23" s="1048">
        <v>1434</v>
      </c>
      <c r="AB23" s="1048"/>
      <c r="AC23" s="1048"/>
      <c r="AD23" s="1048"/>
      <c r="AE23" s="1055"/>
      <c r="AF23" s="1056">
        <v>1226</v>
      </c>
      <c r="AG23" s="1048"/>
      <c r="AH23" s="1048"/>
      <c r="AI23" s="1048"/>
      <c r="AJ23" s="1057"/>
      <c r="AK23" s="1058"/>
      <c r="AL23" s="1059"/>
      <c r="AM23" s="1059"/>
      <c r="AN23" s="1059"/>
      <c r="AO23" s="1059"/>
      <c r="AP23" s="1048">
        <v>43949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390</v>
      </c>
      <c r="C28" s="1035"/>
      <c r="D28" s="1035"/>
      <c r="E28" s="1035"/>
      <c r="F28" s="1035"/>
      <c r="G28" s="1035"/>
      <c r="H28" s="1035"/>
      <c r="I28" s="1035"/>
      <c r="J28" s="1035"/>
      <c r="K28" s="1035"/>
      <c r="L28" s="1035"/>
      <c r="M28" s="1035"/>
      <c r="N28" s="1035"/>
      <c r="O28" s="1035"/>
      <c r="P28" s="1036"/>
      <c r="Q28" s="1037">
        <v>8493</v>
      </c>
      <c r="R28" s="1038"/>
      <c r="S28" s="1038"/>
      <c r="T28" s="1038"/>
      <c r="U28" s="1038"/>
      <c r="V28" s="1038">
        <v>8135</v>
      </c>
      <c r="W28" s="1038"/>
      <c r="X28" s="1038"/>
      <c r="Y28" s="1038"/>
      <c r="Z28" s="1038"/>
      <c r="AA28" s="1038">
        <v>359</v>
      </c>
      <c r="AB28" s="1038"/>
      <c r="AC28" s="1038"/>
      <c r="AD28" s="1038"/>
      <c r="AE28" s="1039"/>
      <c r="AF28" s="1040">
        <v>359</v>
      </c>
      <c r="AG28" s="1038"/>
      <c r="AH28" s="1038"/>
      <c r="AI28" s="1038"/>
      <c r="AJ28" s="1041"/>
      <c r="AK28" s="1029">
        <v>551</v>
      </c>
      <c r="AL28" s="1030"/>
      <c r="AM28" s="1030"/>
      <c r="AN28" s="1030"/>
      <c r="AO28" s="1030"/>
      <c r="AP28" s="1030">
        <v>67</v>
      </c>
      <c r="AQ28" s="1030"/>
      <c r="AR28" s="1030"/>
      <c r="AS28" s="1030"/>
      <c r="AT28" s="1030"/>
      <c r="AU28" s="1030" t="s">
        <v>490</v>
      </c>
      <c r="AV28" s="1030"/>
      <c r="AW28" s="1030"/>
      <c r="AX28" s="1030"/>
      <c r="AY28" s="1030"/>
      <c r="AZ28" s="1031" t="s">
        <v>490</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391</v>
      </c>
      <c r="C29" s="1018"/>
      <c r="D29" s="1018"/>
      <c r="E29" s="1018"/>
      <c r="F29" s="1018"/>
      <c r="G29" s="1018"/>
      <c r="H29" s="1018"/>
      <c r="I29" s="1018"/>
      <c r="J29" s="1018"/>
      <c r="K29" s="1018"/>
      <c r="L29" s="1018"/>
      <c r="M29" s="1018"/>
      <c r="N29" s="1018"/>
      <c r="O29" s="1018"/>
      <c r="P29" s="1019"/>
      <c r="Q29" s="1025">
        <v>8357</v>
      </c>
      <c r="R29" s="1026"/>
      <c r="S29" s="1026"/>
      <c r="T29" s="1026"/>
      <c r="U29" s="1026"/>
      <c r="V29" s="1026">
        <v>8221</v>
      </c>
      <c r="W29" s="1026"/>
      <c r="X29" s="1026"/>
      <c r="Y29" s="1026"/>
      <c r="Z29" s="1026"/>
      <c r="AA29" s="1026">
        <v>136</v>
      </c>
      <c r="AB29" s="1026"/>
      <c r="AC29" s="1026"/>
      <c r="AD29" s="1026"/>
      <c r="AE29" s="1027"/>
      <c r="AF29" s="1022">
        <v>136</v>
      </c>
      <c r="AG29" s="1023"/>
      <c r="AH29" s="1023"/>
      <c r="AI29" s="1023"/>
      <c r="AJ29" s="1024"/>
      <c r="AK29" s="967">
        <v>1231</v>
      </c>
      <c r="AL29" s="958"/>
      <c r="AM29" s="958"/>
      <c r="AN29" s="958"/>
      <c r="AO29" s="958"/>
      <c r="AP29" s="958" t="s">
        <v>490</v>
      </c>
      <c r="AQ29" s="958"/>
      <c r="AR29" s="958"/>
      <c r="AS29" s="958"/>
      <c r="AT29" s="958"/>
      <c r="AU29" s="958" t="s">
        <v>490</v>
      </c>
      <c r="AV29" s="958"/>
      <c r="AW29" s="958"/>
      <c r="AX29" s="958"/>
      <c r="AY29" s="958"/>
      <c r="AZ29" s="1028" t="s">
        <v>490</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392</v>
      </c>
      <c r="C30" s="1018"/>
      <c r="D30" s="1018"/>
      <c r="E30" s="1018"/>
      <c r="F30" s="1018"/>
      <c r="G30" s="1018"/>
      <c r="H30" s="1018"/>
      <c r="I30" s="1018"/>
      <c r="J30" s="1018"/>
      <c r="K30" s="1018"/>
      <c r="L30" s="1018"/>
      <c r="M30" s="1018"/>
      <c r="N30" s="1018"/>
      <c r="O30" s="1018"/>
      <c r="P30" s="1019"/>
      <c r="Q30" s="1025">
        <v>1377</v>
      </c>
      <c r="R30" s="1026"/>
      <c r="S30" s="1026"/>
      <c r="T30" s="1026"/>
      <c r="U30" s="1026"/>
      <c r="V30" s="1026">
        <v>1375</v>
      </c>
      <c r="W30" s="1026"/>
      <c r="X30" s="1026"/>
      <c r="Y30" s="1026"/>
      <c r="Z30" s="1026"/>
      <c r="AA30" s="1026">
        <v>2</v>
      </c>
      <c r="AB30" s="1026"/>
      <c r="AC30" s="1026"/>
      <c r="AD30" s="1026"/>
      <c r="AE30" s="1027"/>
      <c r="AF30" s="1022">
        <v>2</v>
      </c>
      <c r="AG30" s="1023"/>
      <c r="AH30" s="1023"/>
      <c r="AI30" s="1023"/>
      <c r="AJ30" s="1024"/>
      <c r="AK30" s="967">
        <v>344</v>
      </c>
      <c r="AL30" s="958"/>
      <c r="AM30" s="958"/>
      <c r="AN30" s="958"/>
      <c r="AO30" s="958"/>
      <c r="AP30" s="958" t="s">
        <v>490</v>
      </c>
      <c r="AQ30" s="958"/>
      <c r="AR30" s="958"/>
      <c r="AS30" s="958"/>
      <c r="AT30" s="958"/>
      <c r="AU30" s="958" t="s">
        <v>490</v>
      </c>
      <c r="AV30" s="958"/>
      <c r="AW30" s="958"/>
      <c r="AX30" s="958"/>
      <c r="AY30" s="958"/>
      <c r="AZ30" s="1028" t="s">
        <v>490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393</v>
      </c>
      <c r="C31" s="1018"/>
      <c r="D31" s="1018"/>
      <c r="E31" s="1018"/>
      <c r="F31" s="1018"/>
      <c r="G31" s="1018"/>
      <c r="H31" s="1018"/>
      <c r="I31" s="1018"/>
      <c r="J31" s="1018"/>
      <c r="K31" s="1018"/>
      <c r="L31" s="1018"/>
      <c r="M31" s="1018"/>
      <c r="N31" s="1018"/>
      <c r="O31" s="1018"/>
      <c r="P31" s="1019"/>
      <c r="Q31" s="1025">
        <v>2461</v>
      </c>
      <c r="R31" s="1026"/>
      <c r="S31" s="1026"/>
      <c r="T31" s="1026"/>
      <c r="U31" s="1026"/>
      <c r="V31" s="1026">
        <v>3341</v>
      </c>
      <c r="W31" s="1026"/>
      <c r="X31" s="1026"/>
      <c r="Y31" s="1026"/>
      <c r="Z31" s="1026"/>
      <c r="AA31" s="1026">
        <v>-880</v>
      </c>
      <c r="AB31" s="1026"/>
      <c r="AC31" s="1026"/>
      <c r="AD31" s="1026"/>
      <c r="AE31" s="1027"/>
      <c r="AF31" s="1022">
        <v>2208</v>
      </c>
      <c r="AG31" s="1023"/>
      <c r="AH31" s="1023"/>
      <c r="AI31" s="1023"/>
      <c r="AJ31" s="1024"/>
      <c r="AK31" s="967">
        <v>112</v>
      </c>
      <c r="AL31" s="958"/>
      <c r="AM31" s="958"/>
      <c r="AN31" s="958"/>
      <c r="AO31" s="958"/>
      <c r="AP31" s="958">
        <v>6620</v>
      </c>
      <c r="AQ31" s="958"/>
      <c r="AR31" s="958"/>
      <c r="AS31" s="958"/>
      <c r="AT31" s="958"/>
      <c r="AU31" s="958">
        <v>1066</v>
      </c>
      <c r="AV31" s="958"/>
      <c r="AW31" s="958"/>
      <c r="AX31" s="958"/>
      <c r="AY31" s="958"/>
      <c r="AZ31" s="1028" t="s">
        <v>490</v>
      </c>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395</v>
      </c>
      <c r="C32" s="1018"/>
      <c r="D32" s="1018"/>
      <c r="E32" s="1018"/>
      <c r="F32" s="1018"/>
      <c r="G32" s="1018"/>
      <c r="H32" s="1018"/>
      <c r="I32" s="1018"/>
      <c r="J32" s="1018"/>
      <c r="K32" s="1018"/>
      <c r="L32" s="1018"/>
      <c r="M32" s="1018"/>
      <c r="N32" s="1018"/>
      <c r="O32" s="1018"/>
      <c r="P32" s="1019"/>
      <c r="Q32" s="1025">
        <v>3566</v>
      </c>
      <c r="R32" s="1026"/>
      <c r="S32" s="1026"/>
      <c r="T32" s="1026"/>
      <c r="U32" s="1026"/>
      <c r="V32" s="1026">
        <v>4023</v>
      </c>
      <c r="W32" s="1026"/>
      <c r="X32" s="1026"/>
      <c r="Y32" s="1026"/>
      <c r="Z32" s="1026"/>
      <c r="AA32" s="1026">
        <v>-457</v>
      </c>
      <c r="AB32" s="1026"/>
      <c r="AC32" s="1026"/>
      <c r="AD32" s="1026"/>
      <c r="AE32" s="1027"/>
      <c r="AF32" s="1022">
        <v>377</v>
      </c>
      <c r="AG32" s="1023"/>
      <c r="AH32" s="1023"/>
      <c r="AI32" s="1023"/>
      <c r="AJ32" s="1024"/>
      <c r="AK32" s="967">
        <v>1103</v>
      </c>
      <c r="AL32" s="958"/>
      <c r="AM32" s="958"/>
      <c r="AN32" s="958"/>
      <c r="AO32" s="958"/>
      <c r="AP32" s="958">
        <v>9992</v>
      </c>
      <c r="AQ32" s="958"/>
      <c r="AR32" s="958"/>
      <c r="AS32" s="958"/>
      <c r="AT32" s="958"/>
      <c r="AU32" s="958">
        <v>8673</v>
      </c>
      <c r="AV32" s="958"/>
      <c r="AW32" s="958"/>
      <c r="AX32" s="958"/>
      <c r="AY32" s="958"/>
      <c r="AZ32" s="1028" t="s">
        <v>490</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396</v>
      </c>
      <c r="C33" s="1018"/>
      <c r="D33" s="1018"/>
      <c r="E33" s="1018"/>
      <c r="F33" s="1018"/>
      <c r="G33" s="1018"/>
      <c r="H33" s="1018"/>
      <c r="I33" s="1018"/>
      <c r="J33" s="1018"/>
      <c r="K33" s="1018"/>
      <c r="L33" s="1018"/>
      <c r="M33" s="1018"/>
      <c r="N33" s="1018"/>
      <c r="O33" s="1018"/>
      <c r="P33" s="1019"/>
      <c r="Q33" s="1025">
        <v>81</v>
      </c>
      <c r="R33" s="1026"/>
      <c r="S33" s="1026"/>
      <c r="T33" s="1026"/>
      <c r="U33" s="1026"/>
      <c r="V33" s="1026">
        <v>75</v>
      </c>
      <c r="W33" s="1026"/>
      <c r="X33" s="1026"/>
      <c r="Y33" s="1026"/>
      <c r="Z33" s="1026"/>
      <c r="AA33" s="1026">
        <v>6</v>
      </c>
      <c r="AB33" s="1026"/>
      <c r="AC33" s="1026"/>
      <c r="AD33" s="1026"/>
      <c r="AE33" s="1027"/>
      <c r="AF33" s="1022">
        <v>6</v>
      </c>
      <c r="AG33" s="1023"/>
      <c r="AH33" s="1023"/>
      <c r="AI33" s="1023"/>
      <c r="AJ33" s="1024"/>
      <c r="AK33" s="967">
        <v>32</v>
      </c>
      <c r="AL33" s="958"/>
      <c r="AM33" s="958"/>
      <c r="AN33" s="958"/>
      <c r="AO33" s="958"/>
      <c r="AP33" s="958" t="s">
        <v>490</v>
      </c>
      <c r="AQ33" s="958"/>
      <c r="AR33" s="958"/>
      <c r="AS33" s="958"/>
      <c r="AT33" s="958"/>
      <c r="AU33" s="958" t="s">
        <v>490</v>
      </c>
      <c r="AV33" s="958"/>
      <c r="AW33" s="958"/>
      <c r="AX33" s="958"/>
      <c r="AY33" s="958"/>
      <c r="AZ33" s="1028" t="s">
        <v>490</v>
      </c>
      <c r="BA33" s="1028"/>
      <c r="BB33" s="1028"/>
      <c r="BC33" s="1028"/>
      <c r="BD33" s="1028"/>
      <c r="BE33" s="959" t="s">
        <v>397</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398</v>
      </c>
      <c r="C34" s="1018"/>
      <c r="D34" s="1018"/>
      <c r="E34" s="1018"/>
      <c r="F34" s="1018"/>
      <c r="G34" s="1018"/>
      <c r="H34" s="1018"/>
      <c r="I34" s="1018"/>
      <c r="J34" s="1018"/>
      <c r="K34" s="1018"/>
      <c r="L34" s="1018"/>
      <c r="M34" s="1018"/>
      <c r="N34" s="1018"/>
      <c r="O34" s="1018"/>
      <c r="P34" s="1019"/>
      <c r="Q34" s="1025">
        <v>131</v>
      </c>
      <c r="R34" s="1026"/>
      <c r="S34" s="1026"/>
      <c r="T34" s="1026"/>
      <c r="U34" s="1026"/>
      <c r="V34" s="1026">
        <v>128</v>
      </c>
      <c r="W34" s="1026"/>
      <c r="X34" s="1026"/>
      <c r="Y34" s="1026"/>
      <c r="Z34" s="1026"/>
      <c r="AA34" s="1026">
        <v>3</v>
      </c>
      <c r="AB34" s="1026"/>
      <c r="AC34" s="1026"/>
      <c r="AD34" s="1026"/>
      <c r="AE34" s="1027"/>
      <c r="AF34" s="1022">
        <v>3</v>
      </c>
      <c r="AG34" s="1023"/>
      <c r="AH34" s="1023"/>
      <c r="AI34" s="1023"/>
      <c r="AJ34" s="1024"/>
      <c r="AK34" s="967">
        <v>2</v>
      </c>
      <c r="AL34" s="958"/>
      <c r="AM34" s="958"/>
      <c r="AN34" s="958"/>
      <c r="AO34" s="958"/>
      <c r="AP34" s="958" t="s">
        <v>490</v>
      </c>
      <c r="AQ34" s="958"/>
      <c r="AR34" s="958"/>
      <c r="AS34" s="958"/>
      <c r="AT34" s="958"/>
      <c r="AU34" s="958" t="s">
        <v>490</v>
      </c>
      <c r="AV34" s="958"/>
      <c r="AW34" s="958"/>
      <c r="AX34" s="958"/>
      <c r="AY34" s="958"/>
      <c r="AZ34" s="1028" t="s">
        <v>490</v>
      </c>
      <c r="BA34" s="1028"/>
      <c r="BB34" s="1028"/>
      <c r="BC34" s="1028"/>
      <c r="BD34" s="1028"/>
      <c r="BE34" s="959" t="s">
        <v>397</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378</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3091</v>
      </c>
      <c r="AG63" s="946"/>
      <c r="AH63" s="946"/>
      <c r="AI63" s="946"/>
      <c r="AJ63" s="1009"/>
      <c r="AK63" s="1010"/>
      <c r="AL63" s="950"/>
      <c r="AM63" s="950"/>
      <c r="AN63" s="950"/>
      <c r="AO63" s="950"/>
      <c r="AP63" s="946">
        <v>16679</v>
      </c>
      <c r="AQ63" s="946"/>
      <c r="AR63" s="946"/>
      <c r="AS63" s="946"/>
      <c r="AT63" s="946"/>
      <c r="AU63" s="946">
        <v>9739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402</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403</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551</v>
      </c>
      <c r="C68" s="973"/>
      <c r="D68" s="973"/>
      <c r="E68" s="973"/>
      <c r="F68" s="973"/>
      <c r="G68" s="973"/>
      <c r="H68" s="973"/>
      <c r="I68" s="973"/>
      <c r="J68" s="973"/>
      <c r="K68" s="973"/>
      <c r="L68" s="973"/>
      <c r="M68" s="973"/>
      <c r="N68" s="973"/>
      <c r="O68" s="973"/>
      <c r="P68" s="974"/>
      <c r="Q68" s="975">
        <v>9298</v>
      </c>
      <c r="R68" s="969"/>
      <c r="S68" s="969"/>
      <c r="T68" s="969"/>
      <c r="U68" s="969"/>
      <c r="V68" s="969">
        <v>9234</v>
      </c>
      <c r="W68" s="969"/>
      <c r="X68" s="969"/>
      <c r="Y68" s="969"/>
      <c r="Z68" s="969"/>
      <c r="AA68" s="969">
        <v>65</v>
      </c>
      <c r="AB68" s="969"/>
      <c r="AC68" s="969"/>
      <c r="AD68" s="969"/>
      <c r="AE68" s="969"/>
      <c r="AF68" s="969">
        <v>65</v>
      </c>
      <c r="AG68" s="969"/>
      <c r="AH68" s="969"/>
      <c r="AI68" s="969"/>
      <c r="AJ68" s="969"/>
      <c r="AK68" s="969">
        <v>11</v>
      </c>
      <c r="AL68" s="969"/>
      <c r="AM68" s="969"/>
      <c r="AN68" s="969"/>
      <c r="AO68" s="969"/>
      <c r="AP68" s="969" t="s">
        <v>490</v>
      </c>
      <c r="AQ68" s="969"/>
      <c r="AR68" s="969"/>
      <c r="AS68" s="969"/>
      <c r="AT68" s="969"/>
      <c r="AU68" s="969" t="s">
        <v>490</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552</v>
      </c>
      <c r="C69" s="962"/>
      <c r="D69" s="962"/>
      <c r="E69" s="962"/>
      <c r="F69" s="962"/>
      <c r="G69" s="962"/>
      <c r="H69" s="962"/>
      <c r="I69" s="962"/>
      <c r="J69" s="962"/>
      <c r="K69" s="962"/>
      <c r="L69" s="962"/>
      <c r="M69" s="962"/>
      <c r="N69" s="962"/>
      <c r="O69" s="962"/>
      <c r="P69" s="963"/>
      <c r="Q69" s="964">
        <v>872</v>
      </c>
      <c r="R69" s="958"/>
      <c r="S69" s="958"/>
      <c r="T69" s="958"/>
      <c r="U69" s="958"/>
      <c r="V69" s="958">
        <v>861</v>
      </c>
      <c r="W69" s="958"/>
      <c r="X69" s="958"/>
      <c r="Y69" s="958"/>
      <c r="Z69" s="958"/>
      <c r="AA69" s="958">
        <v>11</v>
      </c>
      <c r="AB69" s="958"/>
      <c r="AC69" s="958"/>
      <c r="AD69" s="958"/>
      <c r="AE69" s="958"/>
      <c r="AF69" s="958">
        <v>11</v>
      </c>
      <c r="AG69" s="958"/>
      <c r="AH69" s="958"/>
      <c r="AI69" s="958"/>
      <c r="AJ69" s="958"/>
      <c r="AK69" s="958">
        <v>2</v>
      </c>
      <c r="AL69" s="958"/>
      <c r="AM69" s="958"/>
      <c r="AN69" s="958"/>
      <c r="AO69" s="958"/>
      <c r="AP69" s="958" t="s">
        <v>490</v>
      </c>
      <c r="AQ69" s="958"/>
      <c r="AR69" s="958"/>
      <c r="AS69" s="958"/>
      <c r="AT69" s="958"/>
      <c r="AU69" s="958" t="s">
        <v>490</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553</v>
      </c>
      <c r="C70" s="962"/>
      <c r="D70" s="962"/>
      <c r="E70" s="962"/>
      <c r="F70" s="962"/>
      <c r="G70" s="962"/>
      <c r="H70" s="962"/>
      <c r="I70" s="962"/>
      <c r="J70" s="962"/>
      <c r="K70" s="962"/>
      <c r="L70" s="962"/>
      <c r="M70" s="962"/>
      <c r="N70" s="962"/>
      <c r="O70" s="962"/>
      <c r="P70" s="963"/>
      <c r="Q70" s="964">
        <v>652</v>
      </c>
      <c r="R70" s="958"/>
      <c r="S70" s="958"/>
      <c r="T70" s="958"/>
      <c r="U70" s="958"/>
      <c r="V70" s="958">
        <v>625</v>
      </c>
      <c r="W70" s="958"/>
      <c r="X70" s="958"/>
      <c r="Y70" s="958"/>
      <c r="Z70" s="958"/>
      <c r="AA70" s="958">
        <v>27</v>
      </c>
      <c r="AB70" s="958"/>
      <c r="AC70" s="958"/>
      <c r="AD70" s="958"/>
      <c r="AE70" s="958"/>
      <c r="AF70" s="958">
        <v>27</v>
      </c>
      <c r="AG70" s="958"/>
      <c r="AH70" s="958"/>
      <c r="AI70" s="958"/>
      <c r="AJ70" s="958"/>
      <c r="AK70" s="958">
        <v>499</v>
      </c>
      <c r="AL70" s="958"/>
      <c r="AM70" s="958"/>
      <c r="AN70" s="958"/>
      <c r="AO70" s="958"/>
      <c r="AP70" s="958" t="s">
        <v>490</v>
      </c>
      <c r="AQ70" s="958"/>
      <c r="AR70" s="958"/>
      <c r="AS70" s="958"/>
      <c r="AT70" s="958"/>
      <c r="AU70" s="958" t="s">
        <v>490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554</v>
      </c>
      <c r="C71" s="962"/>
      <c r="D71" s="962"/>
      <c r="E71" s="962"/>
      <c r="F71" s="962"/>
      <c r="G71" s="962"/>
      <c r="H71" s="962"/>
      <c r="I71" s="962"/>
      <c r="J71" s="962"/>
      <c r="K71" s="962"/>
      <c r="L71" s="962"/>
      <c r="M71" s="962"/>
      <c r="N71" s="962"/>
      <c r="O71" s="962"/>
      <c r="P71" s="963"/>
      <c r="Q71" s="964">
        <v>251491</v>
      </c>
      <c r="R71" s="958"/>
      <c r="S71" s="958"/>
      <c r="T71" s="958"/>
      <c r="U71" s="958"/>
      <c r="V71" s="958">
        <v>246681</v>
      </c>
      <c r="W71" s="958"/>
      <c r="X71" s="958"/>
      <c r="Y71" s="958"/>
      <c r="Z71" s="958"/>
      <c r="AA71" s="958">
        <v>4810</v>
      </c>
      <c r="AB71" s="958"/>
      <c r="AC71" s="958"/>
      <c r="AD71" s="958"/>
      <c r="AE71" s="958"/>
      <c r="AF71" s="958">
        <v>4810</v>
      </c>
      <c r="AG71" s="958"/>
      <c r="AH71" s="958"/>
      <c r="AI71" s="958"/>
      <c r="AJ71" s="958"/>
      <c r="AK71" s="958">
        <v>2194</v>
      </c>
      <c r="AL71" s="958"/>
      <c r="AM71" s="958"/>
      <c r="AN71" s="958"/>
      <c r="AO71" s="958"/>
      <c r="AP71" s="958" t="s">
        <v>490</v>
      </c>
      <c r="AQ71" s="958"/>
      <c r="AR71" s="958"/>
      <c r="AS71" s="958"/>
      <c r="AT71" s="958"/>
      <c r="AU71" s="958" t="s">
        <v>490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378</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4913</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151</v>
      </c>
      <c r="CS102" s="940"/>
      <c r="CT102" s="940"/>
      <c r="CU102" s="940"/>
      <c r="CV102" s="941"/>
      <c r="CW102" s="939">
        <v>9</v>
      </c>
      <c r="CX102" s="940"/>
      <c r="CY102" s="940"/>
      <c r="CZ102" s="940"/>
      <c r="DA102" s="941"/>
      <c r="DB102" s="939"/>
      <c r="DC102" s="940"/>
      <c r="DD102" s="940"/>
      <c r="DE102" s="940"/>
      <c r="DF102" s="941"/>
      <c r="DG102" s="939"/>
      <c r="DH102" s="940"/>
      <c r="DI102" s="940"/>
      <c r="DJ102" s="940"/>
      <c r="DK102" s="941"/>
      <c r="DL102" s="939">
        <v>182</v>
      </c>
      <c r="DM102" s="940"/>
      <c r="DN102" s="940"/>
      <c r="DO102" s="940"/>
      <c r="DP102" s="941"/>
      <c r="DQ102" s="939">
        <v>18</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12" customFormat="1" ht="26.25" customHeight="1" x14ac:dyDescent="0.2">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6079355</v>
      </c>
      <c r="AB110" s="876"/>
      <c r="AC110" s="876"/>
      <c r="AD110" s="876"/>
      <c r="AE110" s="877"/>
      <c r="AF110" s="878">
        <v>5986045</v>
      </c>
      <c r="AG110" s="876"/>
      <c r="AH110" s="876"/>
      <c r="AI110" s="876"/>
      <c r="AJ110" s="877"/>
      <c r="AK110" s="878">
        <v>5688808</v>
      </c>
      <c r="AL110" s="876"/>
      <c r="AM110" s="876"/>
      <c r="AN110" s="876"/>
      <c r="AO110" s="877"/>
      <c r="AP110" s="879">
        <v>26.9</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51789674</v>
      </c>
      <c r="BR110" s="829"/>
      <c r="BS110" s="829"/>
      <c r="BT110" s="829"/>
      <c r="BU110" s="829"/>
      <c r="BV110" s="829">
        <v>47591635</v>
      </c>
      <c r="BW110" s="829"/>
      <c r="BX110" s="829"/>
      <c r="BY110" s="829"/>
      <c r="BZ110" s="829"/>
      <c r="CA110" s="829">
        <v>43948600</v>
      </c>
      <c r="CB110" s="829"/>
      <c r="CC110" s="829"/>
      <c r="CD110" s="829"/>
      <c r="CE110" s="829"/>
      <c r="CF110" s="853">
        <v>207.6</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v>46978</v>
      </c>
      <c r="BR111" s="804"/>
      <c r="BS111" s="804"/>
      <c r="BT111" s="804"/>
      <c r="BU111" s="804"/>
      <c r="BV111" s="804">
        <v>34311</v>
      </c>
      <c r="BW111" s="804"/>
      <c r="BX111" s="804"/>
      <c r="BY111" s="804"/>
      <c r="BZ111" s="804"/>
      <c r="CA111" s="804">
        <v>23040</v>
      </c>
      <c r="CB111" s="804"/>
      <c r="CC111" s="804"/>
      <c r="CD111" s="804"/>
      <c r="CE111" s="804"/>
      <c r="CF111" s="862">
        <v>0.1</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10073722</v>
      </c>
      <c r="BR112" s="804"/>
      <c r="BS112" s="804"/>
      <c r="BT112" s="804"/>
      <c r="BU112" s="804"/>
      <c r="BV112" s="804">
        <v>9682727</v>
      </c>
      <c r="BW112" s="804"/>
      <c r="BX112" s="804"/>
      <c r="BY112" s="804"/>
      <c r="BZ112" s="804"/>
      <c r="CA112" s="804">
        <v>9744452</v>
      </c>
      <c r="CB112" s="804"/>
      <c r="CC112" s="804"/>
      <c r="CD112" s="804"/>
      <c r="CE112" s="804"/>
      <c r="CF112" s="862">
        <v>46</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865911</v>
      </c>
      <c r="AB113" s="906"/>
      <c r="AC113" s="906"/>
      <c r="AD113" s="906"/>
      <c r="AE113" s="907"/>
      <c r="AF113" s="908">
        <v>1057217</v>
      </c>
      <c r="AG113" s="906"/>
      <c r="AH113" s="906"/>
      <c r="AI113" s="906"/>
      <c r="AJ113" s="907"/>
      <c r="AK113" s="908">
        <v>1044920</v>
      </c>
      <c r="AL113" s="906"/>
      <c r="AM113" s="906"/>
      <c r="AN113" s="906"/>
      <c r="AO113" s="907"/>
      <c r="AP113" s="909">
        <v>4.9000000000000004</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8182838</v>
      </c>
      <c r="BR114" s="804"/>
      <c r="BS114" s="804"/>
      <c r="BT114" s="804"/>
      <c r="BU114" s="804"/>
      <c r="BV114" s="804">
        <v>8093622</v>
      </c>
      <c r="BW114" s="804"/>
      <c r="BX114" s="804"/>
      <c r="BY114" s="804"/>
      <c r="BZ114" s="804"/>
      <c r="CA114" s="804">
        <v>8005727</v>
      </c>
      <c r="CB114" s="804"/>
      <c r="CC114" s="804"/>
      <c r="CD114" s="804"/>
      <c r="CE114" s="804"/>
      <c r="CF114" s="862">
        <v>37.799999999999997</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13030</v>
      </c>
      <c r="AB115" s="906"/>
      <c r="AC115" s="906"/>
      <c r="AD115" s="906"/>
      <c r="AE115" s="907"/>
      <c r="AF115" s="908">
        <v>12776</v>
      </c>
      <c r="AG115" s="906"/>
      <c r="AH115" s="906"/>
      <c r="AI115" s="906"/>
      <c r="AJ115" s="907"/>
      <c r="AK115" s="908">
        <v>12722</v>
      </c>
      <c r="AL115" s="906"/>
      <c r="AM115" s="906"/>
      <c r="AN115" s="906"/>
      <c r="AO115" s="907"/>
      <c r="AP115" s="909">
        <v>0.1</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v>18952</v>
      </c>
      <c r="BR115" s="804"/>
      <c r="BS115" s="804"/>
      <c r="BT115" s="804"/>
      <c r="BU115" s="804"/>
      <c r="BV115" s="804">
        <v>18005</v>
      </c>
      <c r="BW115" s="804"/>
      <c r="BX115" s="804"/>
      <c r="BY115" s="804"/>
      <c r="BZ115" s="804"/>
      <c r="CA115" s="804">
        <v>25836</v>
      </c>
      <c r="CB115" s="804"/>
      <c r="CC115" s="804"/>
      <c r="CD115" s="804"/>
      <c r="CE115" s="804"/>
      <c r="CF115" s="862">
        <v>0.1</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46505</v>
      </c>
      <c r="DH116" s="767"/>
      <c r="DI116" s="767"/>
      <c r="DJ116" s="767"/>
      <c r="DK116" s="768"/>
      <c r="DL116" s="769">
        <v>33855</v>
      </c>
      <c r="DM116" s="767"/>
      <c r="DN116" s="767"/>
      <c r="DO116" s="767"/>
      <c r="DP116" s="768"/>
      <c r="DQ116" s="769">
        <v>21386</v>
      </c>
      <c r="DR116" s="767"/>
      <c r="DS116" s="767"/>
      <c r="DT116" s="767"/>
      <c r="DU116" s="768"/>
      <c r="DV116" s="811">
        <v>0.1</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6958296</v>
      </c>
      <c r="AB117" s="890"/>
      <c r="AC117" s="890"/>
      <c r="AD117" s="890"/>
      <c r="AE117" s="891"/>
      <c r="AF117" s="892">
        <v>7056038</v>
      </c>
      <c r="AG117" s="890"/>
      <c r="AH117" s="890"/>
      <c r="AI117" s="890"/>
      <c r="AJ117" s="891"/>
      <c r="AK117" s="892">
        <v>6746450</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445</v>
      </c>
      <c r="BP119" s="865"/>
      <c r="BQ119" s="866">
        <v>70112164</v>
      </c>
      <c r="BR119" s="832"/>
      <c r="BS119" s="832"/>
      <c r="BT119" s="832"/>
      <c r="BU119" s="832"/>
      <c r="BV119" s="832">
        <v>65420300</v>
      </c>
      <c r="BW119" s="832"/>
      <c r="BX119" s="832"/>
      <c r="BY119" s="832"/>
      <c r="BZ119" s="832"/>
      <c r="CA119" s="832">
        <v>61747655</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473</v>
      </c>
      <c r="DH119" s="751"/>
      <c r="DI119" s="751"/>
      <c r="DJ119" s="751"/>
      <c r="DK119" s="752"/>
      <c r="DL119" s="753">
        <v>456</v>
      </c>
      <c r="DM119" s="751"/>
      <c r="DN119" s="751"/>
      <c r="DO119" s="751"/>
      <c r="DP119" s="752"/>
      <c r="DQ119" s="753">
        <v>1654</v>
      </c>
      <c r="DR119" s="751"/>
      <c r="DS119" s="751"/>
      <c r="DT119" s="751"/>
      <c r="DU119" s="752"/>
      <c r="DV119" s="835">
        <v>0</v>
      </c>
      <c r="DW119" s="836"/>
      <c r="DX119" s="836"/>
      <c r="DY119" s="836"/>
      <c r="DZ119" s="837"/>
    </row>
    <row r="120" spans="1:130" s="212" customFormat="1" ht="26.25" customHeight="1" x14ac:dyDescent="0.2">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7853552</v>
      </c>
      <c r="BR120" s="829"/>
      <c r="BS120" s="829"/>
      <c r="BT120" s="829"/>
      <c r="BU120" s="829"/>
      <c r="BV120" s="829">
        <v>8251882</v>
      </c>
      <c r="BW120" s="829"/>
      <c r="BX120" s="829"/>
      <c r="BY120" s="829"/>
      <c r="BZ120" s="829"/>
      <c r="CA120" s="829">
        <v>7982661</v>
      </c>
      <c r="CB120" s="829"/>
      <c r="CC120" s="829"/>
      <c r="CD120" s="829"/>
      <c r="CE120" s="829"/>
      <c r="CF120" s="853">
        <v>37.700000000000003</v>
      </c>
      <c r="CG120" s="854"/>
      <c r="CH120" s="854"/>
      <c r="CI120" s="854"/>
      <c r="CJ120" s="854"/>
      <c r="CK120" s="855" t="s">
        <v>449</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9019112</v>
      </c>
      <c r="DH120" s="829"/>
      <c r="DI120" s="829"/>
      <c r="DJ120" s="829"/>
      <c r="DK120" s="829"/>
      <c r="DL120" s="829">
        <v>8598699</v>
      </c>
      <c r="DM120" s="829"/>
      <c r="DN120" s="829"/>
      <c r="DO120" s="829"/>
      <c r="DP120" s="829"/>
      <c r="DQ120" s="829">
        <v>8673257</v>
      </c>
      <c r="DR120" s="829"/>
      <c r="DS120" s="829"/>
      <c r="DT120" s="829"/>
      <c r="DU120" s="829"/>
      <c r="DV120" s="830">
        <v>41</v>
      </c>
      <c r="DW120" s="830"/>
      <c r="DX120" s="830"/>
      <c r="DY120" s="830"/>
      <c r="DZ120" s="831"/>
    </row>
    <row r="121" spans="1:130" s="212" customFormat="1" ht="26.25" customHeight="1" x14ac:dyDescent="0.2">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4752670</v>
      </c>
      <c r="BR121" s="804"/>
      <c r="BS121" s="804"/>
      <c r="BT121" s="804"/>
      <c r="BU121" s="804"/>
      <c r="BV121" s="804">
        <v>4595733</v>
      </c>
      <c r="BW121" s="804"/>
      <c r="BX121" s="804"/>
      <c r="BY121" s="804"/>
      <c r="BZ121" s="804"/>
      <c r="CA121" s="804">
        <v>4389950</v>
      </c>
      <c r="CB121" s="804"/>
      <c r="CC121" s="804"/>
      <c r="CD121" s="804"/>
      <c r="CE121" s="804"/>
      <c r="CF121" s="862">
        <v>20.7</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1047218</v>
      </c>
      <c r="DH121" s="804"/>
      <c r="DI121" s="804"/>
      <c r="DJ121" s="804"/>
      <c r="DK121" s="804"/>
      <c r="DL121" s="804">
        <v>1077629</v>
      </c>
      <c r="DM121" s="804"/>
      <c r="DN121" s="804"/>
      <c r="DO121" s="804"/>
      <c r="DP121" s="804"/>
      <c r="DQ121" s="804">
        <v>1065853</v>
      </c>
      <c r="DR121" s="804"/>
      <c r="DS121" s="804"/>
      <c r="DT121" s="804"/>
      <c r="DU121" s="804"/>
      <c r="DV121" s="781">
        <v>5</v>
      </c>
      <c r="DW121" s="781"/>
      <c r="DX121" s="781"/>
      <c r="DY121" s="781"/>
      <c r="DZ121" s="782"/>
    </row>
    <row r="122" spans="1:130" s="212" customFormat="1" ht="26.25" customHeight="1" x14ac:dyDescent="0.2">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47162053</v>
      </c>
      <c r="BR122" s="832"/>
      <c r="BS122" s="832"/>
      <c r="BT122" s="832"/>
      <c r="BU122" s="832"/>
      <c r="BV122" s="832">
        <v>42860435</v>
      </c>
      <c r="BW122" s="832"/>
      <c r="BX122" s="832"/>
      <c r="BY122" s="832"/>
      <c r="BZ122" s="832"/>
      <c r="CA122" s="832">
        <v>38988133</v>
      </c>
      <c r="CB122" s="832"/>
      <c r="CC122" s="832"/>
      <c r="CD122" s="832"/>
      <c r="CE122" s="832"/>
      <c r="CF122" s="833">
        <v>184.2</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v>7392</v>
      </c>
      <c r="DH122" s="804"/>
      <c r="DI122" s="804"/>
      <c r="DJ122" s="804"/>
      <c r="DK122" s="804"/>
      <c r="DL122" s="804">
        <v>6399</v>
      </c>
      <c r="DM122" s="804"/>
      <c r="DN122" s="804"/>
      <c r="DO122" s="804"/>
      <c r="DP122" s="804"/>
      <c r="DQ122" s="804">
        <v>5342</v>
      </c>
      <c r="DR122" s="804"/>
      <c r="DS122" s="804"/>
      <c r="DT122" s="804"/>
      <c r="DU122" s="804"/>
      <c r="DV122" s="781">
        <v>0</v>
      </c>
      <c r="DW122" s="781"/>
      <c r="DX122" s="781"/>
      <c r="DY122" s="781"/>
      <c r="DZ122" s="782"/>
    </row>
    <row r="123" spans="1:130" s="212" customFormat="1" ht="26.25" customHeight="1" x14ac:dyDescent="0.2">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453</v>
      </c>
      <c r="BP123" s="865"/>
      <c r="BQ123" s="819">
        <v>59768275</v>
      </c>
      <c r="BR123" s="820"/>
      <c r="BS123" s="820"/>
      <c r="BT123" s="820"/>
      <c r="BU123" s="820"/>
      <c r="BV123" s="820">
        <v>55708050</v>
      </c>
      <c r="BW123" s="820"/>
      <c r="BX123" s="820"/>
      <c r="BY123" s="820"/>
      <c r="BZ123" s="820"/>
      <c r="CA123" s="820">
        <v>51360744</v>
      </c>
      <c r="CB123" s="820"/>
      <c r="CC123" s="820"/>
      <c r="CD123" s="820"/>
      <c r="CE123" s="820"/>
      <c r="CF123" s="735"/>
      <c r="CG123" s="736"/>
      <c r="CH123" s="736"/>
      <c r="CI123" s="736"/>
      <c r="CJ123" s="821"/>
      <c r="CK123" s="856"/>
      <c r="CL123" s="842"/>
      <c r="CM123" s="842"/>
      <c r="CN123" s="842"/>
      <c r="CO123" s="843"/>
      <c r="CP123" s="822" t="s">
        <v>396</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50.6</v>
      </c>
      <c r="BR124" s="818"/>
      <c r="BS124" s="818"/>
      <c r="BT124" s="818"/>
      <c r="BU124" s="818"/>
      <c r="BV124" s="818">
        <v>46.9</v>
      </c>
      <c r="BW124" s="818"/>
      <c r="BX124" s="818"/>
      <c r="BY124" s="818"/>
      <c r="BZ124" s="818"/>
      <c r="CA124" s="818">
        <v>49</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12831</v>
      </c>
      <c r="AB126" s="767"/>
      <c r="AC126" s="767"/>
      <c r="AD126" s="767"/>
      <c r="AE126" s="768"/>
      <c r="AF126" s="769">
        <v>12650</v>
      </c>
      <c r="AG126" s="767"/>
      <c r="AH126" s="767"/>
      <c r="AI126" s="767"/>
      <c r="AJ126" s="768"/>
      <c r="AK126" s="769">
        <v>12469</v>
      </c>
      <c r="AL126" s="767"/>
      <c r="AM126" s="767"/>
      <c r="AN126" s="767"/>
      <c r="AO126" s="768"/>
      <c r="AP126" s="811">
        <v>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199</v>
      </c>
      <c r="AB127" s="767"/>
      <c r="AC127" s="767"/>
      <c r="AD127" s="767"/>
      <c r="AE127" s="768"/>
      <c r="AF127" s="769">
        <v>126</v>
      </c>
      <c r="AG127" s="767"/>
      <c r="AH127" s="767"/>
      <c r="AI127" s="767"/>
      <c r="AJ127" s="768"/>
      <c r="AK127" s="769">
        <v>253</v>
      </c>
      <c r="AL127" s="767"/>
      <c r="AM127" s="767"/>
      <c r="AN127" s="767"/>
      <c r="AO127" s="768"/>
      <c r="AP127" s="811">
        <v>0</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566433</v>
      </c>
      <c r="AB128" s="788"/>
      <c r="AC128" s="788"/>
      <c r="AD128" s="788"/>
      <c r="AE128" s="789"/>
      <c r="AF128" s="790">
        <v>552904</v>
      </c>
      <c r="AG128" s="788"/>
      <c r="AH128" s="788"/>
      <c r="AI128" s="788"/>
      <c r="AJ128" s="789"/>
      <c r="AK128" s="790">
        <v>589069</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12.03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v>18952</v>
      </c>
      <c r="DH128" s="778"/>
      <c r="DI128" s="778"/>
      <c r="DJ128" s="778"/>
      <c r="DK128" s="778"/>
      <c r="DL128" s="778">
        <v>18005</v>
      </c>
      <c r="DM128" s="778"/>
      <c r="DN128" s="778"/>
      <c r="DO128" s="778"/>
      <c r="DP128" s="778"/>
      <c r="DQ128" s="778">
        <v>25836</v>
      </c>
      <c r="DR128" s="778"/>
      <c r="DS128" s="778"/>
      <c r="DT128" s="778"/>
      <c r="DU128" s="778"/>
      <c r="DV128" s="779">
        <v>0.1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25348147</v>
      </c>
      <c r="AB129" s="767"/>
      <c r="AC129" s="767"/>
      <c r="AD129" s="767"/>
      <c r="AE129" s="768"/>
      <c r="AF129" s="769">
        <v>25626437</v>
      </c>
      <c r="AG129" s="767"/>
      <c r="AH129" s="767"/>
      <c r="AI129" s="767"/>
      <c r="AJ129" s="768"/>
      <c r="AK129" s="769">
        <v>25892853</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17.03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4926384</v>
      </c>
      <c r="AB130" s="767"/>
      <c r="AC130" s="767"/>
      <c r="AD130" s="767"/>
      <c r="AE130" s="768"/>
      <c r="AF130" s="769">
        <v>4946519</v>
      </c>
      <c r="AG130" s="767"/>
      <c r="AH130" s="767"/>
      <c r="AI130" s="767"/>
      <c r="AJ130" s="768"/>
      <c r="AK130" s="769">
        <v>4723715</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7.1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20421763</v>
      </c>
      <c r="AB131" s="751"/>
      <c r="AC131" s="751"/>
      <c r="AD131" s="751"/>
      <c r="AE131" s="752"/>
      <c r="AF131" s="753">
        <v>20679918</v>
      </c>
      <c r="AG131" s="751"/>
      <c r="AH131" s="751"/>
      <c r="AI131" s="751"/>
      <c r="AJ131" s="752"/>
      <c r="AK131" s="753">
        <v>21169138</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v>49</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7.1760650640000003</v>
      </c>
      <c r="AB132" s="732"/>
      <c r="AC132" s="732"/>
      <c r="AD132" s="732"/>
      <c r="AE132" s="733"/>
      <c r="AF132" s="734">
        <v>7.5271816840000003</v>
      </c>
      <c r="AG132" s="732"/>
      <c r="AH132" s="732"/>
      <c r="AI132" s="732"/>
      <c r="AJ132" s="733"/>
      <c r="AK132" s="734">
        <v>6.7724344749999998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8.1</v>
      </c>
      <c r="AB133" s="711"/>
      <c r="AC133" s="711"/>
      <c r="AD133" s="711"/>
      <c r="AE133" s="712"/>
      <c r="AF133" s="710">
        <v>7.8</v>
      </c>
      <c r="AG133" s="711"/>
      <c r="AH133" s="711"/>
      <c r="AI133" s="711"/>
      <c r="AJ133" s="712"/>
      <c r="AK133" s="710">
        <v>7.1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krnysqDetSWUqnpAW6hH8XXpsMhU2CbFwoJQpxbzKYTgS7yExX3r4KiAs4RNRc9093oQY+25uw/BT2tzvIW/Q==" saltValue="7yZZ1wdwCM2aeO0dzTGp4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S34" zoomScaleNormal="85" zoomScaleSheetLayoutView="100" workbookViewId="0">
      <selection activeCell="BC31" sqref="BC31"/>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479</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IGZVOkwyjTE8ZQXfp3dfSq4t2sB+VfvUOVFUdb4XQplOC/M/iMa1v9ynNjvpTFUubEtfCnPyp6byTNij3ASLlg==" saltValue="CjZXbWn5HPBLLCRRr6Il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U4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q+IQqPAZh1Sh3SjlwVS9gVhZ5hOuaHOu8V9JUUohcUDMEQDGyd+HgWvHsFPZwiS2od1TRKIIq8NNvTVs4dZdg==" saltValue="sAkK8tK57Od0XNjjC5GQEg=="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workbookViewId="0">
      <selection activeCell="AK43" sqref="AK43"/>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481</v>
      </c>
      <c r="AL6" s="248"/>
      <c r="AM6" s="248"/>
      <c r="AN6" s="248"/>
    </row>
    <row r="7" spans="1:46" ht="13.5" customHeight="1" x14ac:dyDescent="0.2">
      <c r="A7" s="247"/>
      <c r="AK7" s="250"/>
      <c r="AL7" s="251"/>
      <c r="AM7" s="251"/>
      <c r="AN7" s="252"/>
      <c r="AO7" s="1105" t="s">
        <v>482</v>
      </c>
      <c r="AP7" s="253"/>
      <c r="AQ7" s="254" t="s">
        <v>483</v>
      </c>
      <c r="AR7" s="255"/>
    </row>
    <row r="8" spans="1:46" ht="13.2" x14ac:dyDescent="0.2">
      <c r="A8" s="247"/>
      <c r="AK8" s="256"/>
      <c r="AL8" s="257"/>
      <c r="AM8" s="257"/>
      <c r="AN8" s="258"/>
      <c r="AO8" s="1106"/>
      <c r="AP8" s="259" t="s">
        <v>484</v>
      </c>
      <c r="AQ8" s="260" t="s">
        <v>485</v>
      </c>
      <c r="AR8" s="261" t="s">
        <v>486</v>
      </c>
    </row>
    <row r="9" spans="1:46" ht="13.2" x14ac:dyDescent="0.2">
      <c r="A9" s="247"/>
      <c r="AK9" s="1117" t="s">
        <v>487</v>
      </c>
      <c r="AL9" s="1118"/>
      <c r="AM9" s="1118"/>
      <c r="AN9" s="1119"/>
      <c r="AO9" s="262">
        <v>8160527</v>
      </c>
      <c r="AP9" s="262">
        <v>108401</v>
      </c>
      <c r="AQ9" s="263">
        <v>72348</v>
      </c>
      <c r="AR9" s="264">
        <v>49.8</v>
      </c>
    </row>
    <row r="10" spans="1:46" ht="13.5" customHeight="1" x14ac:dyDescent="0.2">
      <c r="A10" s="247"/>
      <c r="AK10" s="1117" t="s">
        <v>488</v>
      </c>
      <c r="AL10" s="1118"/>
      <c r="AM10" s="1118"/>
      <c r="AN10" s="1119"/>
      <c r="AO10" s="265">
        <v>10764</v>
      </c>
      <c r="AP10" s="265">
        <v>143</v>
      </c>
      <c r="AQ10" s="266">
        <v>6364</v>
      </c>
      <c r="AR10" s="267">
        <v>-97.8</v>
      </c>
    </row>
    <row r="11" spans="1:46" ht="13.5" customHeight="1" x14ac:dyDescent="0.2">
      <c r="A11" s="247"/>
      <c r="AK11" s="1117" t="s">
        <v>489</v>
      </c>
      <c r="AL11" s="1118"/>
      <c r="AM11" s="1118"/>
      <c r="AN11" s="1119"/>
      <c r="AO11" s="265" t="s">
        <v>490</v>
      </c>
      <c r="AP11" s="265" t="s">
        <v>490</v>
      </c>
      <c r="AQ11" s="266">
        <v>1262</v>
      </c>
      <c r="AR11" s="267" t="s">
        <v>490</v>
      </c>
    </row>
    <row r="12" spans="1:46" ht="13.5" customHeight="1" x14ac:dyDescent="0.2">
      <c r="A12" s="247"/>
      <c r="AK12" s="1117" t="s">
        <v>491</v>
      </c>
      <c r="AL12" s="1118"/>
      <c r="AM12" s="1118"/>
      <c r="AN12" s="1119"/>
      <c r="AO12" s="265" t="s">
        <v>490</v>
      </c>
      <c r="AP12" s="265" t="s">
        <v>490</v>
      </c>
      <c r="AQ12" s="266">
        <v>10</v>
      </c>
      <c r="AR12" s="267" t="s">
        <v>490</v>
      </c>
    </row>
    <row r="13" spans="1:46" ht="13.5" customHeight="1" x14ac:dyDescent="0.2">
      <c r="A13" s="247"/>
      <c r="AK13" s="1117" t="s">
        <v>492</v>
      </c>
      <c r="AL13" s="1118"/>
      <c r="AM13" s="1118"/>
      <c r="AN13" s="1119"/>
      <c r="AO13" s="265">
        <v>277830</v>
      </c>
      <c r="AP13" s="265">
        <v>3691</v>
      </c>
      <c r="AQ13" s="266">
        <v>3257</v>
      </c>
      <c r="AR13" s="267">
        <v>13.3</v>
      </c>
    </row>
    <row r="14" spans="1:46" ht="13.5" customHeight="1" x14ac:dyDescent="0.2">
      <c r="A14" s="247"/>
      <c r="AK14" s="1117" t="s">
        <v>493</v>
      </c>
      <c r="AL14" s="1118"/>
      <c r="AM14" s="1118"/>
      <c r="AN14" s="1119"/>
      <c r="AO14" s="265">
        <v>248187</v>
      </c>
      <c r="AP14" s="265">
        <v>3297</v>
      </c>
      <c r="AQ14" s="266">
        <v>1617</v>
      </c>
      <c r="AR14" s="267">
        <v>103.9</v>
      </c>
    </row>
    <row r="15" spans="1:46" ht="13.5" customHeight="1" x14ac:dyDescent="0.2">
      <c r="A15" s="247"/>
      <c r="AK15" s="1120" t="s">
        <v>494</v>
      </c>
      <c r="AL15" s="1121"/>
      <c r="AM15" s="1121"/>
      <c r="AN15" s="1122"/>
      <c r="AO15" s="265">
        <v>-571381</v>
      </c>
      <c r="AP15" s="265">
        <v>-7590</v>
      </c>
      <c r="AQ15" s="266">
        <v>-3947</v>
      </c>
      <c r="AR15" s="267">
        <v>92.3</v>
      </c>
    </row>
    <row r="16" spans="1:46" ht="13.2" x14ac:dyDescent="0.2">
      <c r="A16" s="247"/>
      <c r="AK16" s="1120" t="s">
        <v>177</v>
      </c>
      <c r="AL16" s="1121"/>
      <c r="AM16" s="1121"/>
      <c r="AN16" s="1122"/>
      <c r="AO16" s="265">
        <v>8125927</v>
      </c>
      <c r="AP16" s="265">
        <v>107941</v>
      </c>
      <c r="AQ16" s="266">
        <v>80912</v>
      </c>
      <c r="AR16" s="267">
        <v>33.4</v>
      </c>
    </row>
    <row r="17" spans="1:46" ht="13.2" x14ac:dyDescent="0.2">
      <c r="A17" s="247"/>
    </row>
    <row r="18" spans="1:46" ht="13.2" x14ac:dyDescent="0.2">
      <c r="A18" s="247"/>
      <c r="AQ18" s="268"/>
      <c r="AR18" s="268"/>
    </row>
    <row r="19" spans="1:46" ht="13.2" x14ac:dyDescent="0.2">
      <c r="A19" s="247"/>
      <c r="AK19" s="243" t="s">
        <v>495</v>
      </c>
    </row>
    <row r="20" spans="1:46" ht="13.2" x14ac:dyDescent="0.2">
      <c r="A20" s="247"/>
      <c r="AK20" s="269"/>
      <c r="AL20" s="270"/>
      <c r="AM20" s="270"/>
      <c r="AN20" s="271"/>
      <c r="AO20" s="272" t="s">
        <v>496</v>
      </c>
      <c r="AP20" s="273" t="s">
        <v>497</v>
      </c>
      <c r="AQ20" s="274" t="s">
        <v>498</v>
      </c>
      <c r="AR20" s="275"/>
    </row>
    <row r="21" spans="1:46" s="248" customFormat="1" ht="13.2" x14ac:dyDescent="0.2">
      <c r="A21" s="276"/>
      <c r="AK21" s="1123" t="s">
        <v>499</v>
      </c>
      <c r="AL21" s="1124"/>
      <c r="AM21" s="1124"/>
      <c r="AN21" s="1125"/>
      <c r="AO21" s="277">
        <v>11.24</v>
      </c>
      <c r="AP21" s="278">
        <v>6.71</v>
      </c>
      <c r="AQ21" s="279">
        <v>4.53</v>
      </c>
      <c r="AS21" s="280"/>
      <c r="AT21" s="276"/>
    </row>
    <row r="22" spans="1:46" s="248" customFormat="1" ht="13.2" x14ac:dyDescent="0.2">
      <c r="A22" s="276"/>
      <c r="AK22" s="1123" t="s">
        <v>500</v>
      </c>
      <c r="AL22" s="1124"/>
      <c r="AM22" s="1124"/>
      <c r="AN22" s="1125"/>
      <c r="AO22" s="281">
        <v>97.4</v>
      </c>
      <c r="AP22" s="282">
        <v>98.3</v>
      </c>
      <c r="AQ22" s="283">
        <v>-0.9</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503</v>
      </c>
      <c r="AL29" s="248"/>
      <c r="AM29" s="248"/>
      <c r="AN29" s="248"/>
      <c r="AS29" s="290"/>
    </row>
    <row r="30" spans="1:46" ht="13.5" customHeight="1" x14ac:dyDescent="0.2">
      <c r="A30" s="247"/>
      <c r="AK30" s="250"/>
      <c r="AL30" s="251"/>
      <c r="AM30" s="251"/>
      <c r="AN30" s="252"/>
      <c r="AO30" s="1105" t="s">
        <v>482</v>
      </c>
      <c r="AP30" s="253"/>
      <c r="AQ30" s="254" t="s">
        <v>483</v>
      </c>
      <c r="AR30" s="255"/>
    </row>
    <row r="31" spans="1:46" ht="13.2" x14ac:dyDescent="0.2">
      <c r="A31" s="247"/>
      <c r="AK31" s="256"/>
      <c r="AL31" s="257"/>
      <c r="AM31" s="257"/>
      <c r="AN31" s="258"/>
      <c r="AO31" s="1106"/>
      <c r="AP31" s="259" t="s">
        <v>484</v>
      </c>
      <c r="AQ31" s="260" t="s">
        <v>485</v>
      </c>
      <c r="AR31" s="261" t="s">
        <v>486</v>
      </c>
    </row>
    <row r="32" spans="1:46" ht="27" customHeight="1" x14ac:dyDescent="0.2">
      <c r="A32" s="247"/>
      <c r="AK32" s="1107" t="s">
        <v>504</v>
      </c>
      <c r="AL32" s="1108"/>
      <c r="AM32" s="1108"/>
      <c r="AN32" s="1109"/>
      <c r="AO32" s="291">
        <v>5688808</v>
      </c>
      <c r="AP32" s="291">
        <v>75568</v>
      </c>
      <c r="AQ32" s="292">
        <v>34344</v>
      </c>
      <c r="AR32" s="293">
        <v>120</v>
      </c>
    </row>
    <row r="33" spans="1:46" ht="13.5" customHeight="1" x14ac:dyDescent="0.2">
      <c r="A33" s="247"/>
      <c r="AK33" s="1107" t="s">
        <v>505</v>
      </c>
      <c r="AL33" s="1108"/>
      <c r="AM33" s="1108"/>
      <c r="AN33" s="1109"/>
      <c r="AO33" s="291" t="s">
        <v>490</v>
      </c>
      <c r="AP33" s="291" t="s">
        <v>490</v>
      </c>
      <c r="AQ33" s="292" t="s">
        <v>490</v>
      </c>
      <c r="AR33" s="293" t="s">
        <v>490</v>
      </c>
    </row>
    <row r="34" spans="1:46" ht="27" customHeight="1" x14ac:dyDescent="0.2">
      <c r="A34" s="247"/>
      <c r="AK34" s="1107" t="s">
        <v>506</v>
      </c>
      <c r="AL34" s="1108"/>
      <c r="AM34" s="1108"/>
      <c r="AN34" s="1109"/>
      <c r="AO34" s="291" t="s">
        <v>490</v>
      </c>
      <c r="AP34" s="291" t="s">
        <v>490</v>
      </c>
      <c r="AQ34" s="292">
        <v>3</v>
      </c>
      <c r="AR34" s="293" t="s">
        <v>490</v>
      </c>
    </row>
    <row r="35" spans="1:46" ht="27" customHeight="1" x14ac:dyDescent="0.2">
      <c r="A35" s="247"/>
      <c r="AK35" s="1107" t="s">
        <v>507</v>
      </c>
      <c r="AL35" s="1108"/>
      <c r="AM35" s="1108"/>
      <c r="AN35" s="1109"/>
      <c r="AO35" s="291">
        <v>1044920</v>
      </c>
      <c r="AP35" s="291">
        <v>13880</v>
      </c>
      <c r="AQ35" s="292">
        <v>7806</v>
      </c>
      <c r="AR35" s="293">
        <v>77.8</v>
      </c>
    </row>
    <row r="36" spans="1:46" ht="27" customHeight="1" x14ac:dyDescent="0.2">
      <c r="A36" s="247"/>
      <c r="AK36" s="1107" t="s">
        <v>508</v>
      </c>
      <c r="AL36" s="1108"/>
      <c r="AM36" s="1108"/>
      <c r="AN36" s="1109"/>
      <c r="AO36" s="291" t="s">
        <v>490</v>
      </c>
      <c r="AP36" s="291" t="s">
        <v>490</v>
      </c>
      <c r="AQ36" s="292">
        <v>1690</v>
      </c>
      <c r="AR36" s="293" t="s">
        <v>490</v>
      </c>
    </row>
    <row r="37" spans="1:46" ht="13.5" customHeight="1" x14ac:dyDescent="0.2">
      <c r="A37" s="247"/>
      <c r="AK37" s="1107" t="s">
        <v>509</v>
      </c>
      <c r="AL37" s="1108"/>
      <c r="AM37" s="1108"/>
      <c r="AN37" s="1109"/>
      <c r="AO37" s="291">
        <v>12722</v>
      </c>
      <c r="AP37" s="291">
        <v>169</v>
      </c>
      <c r="AQ37" s="292">
        <v>666</v>
      </c>
      <c r="AR37" s="293">
        <v>-74.599999999999994</v>
      </c>
    </row>
    <row r="38" spans="1:46" ht="27" customHeight="1" x14ac:dyDescent="0.2">
      <c r="A38" s="247"/>
      <c r="AK38" s="1110" t="s">
        <v>510</v>
      </c>
      <c r="AL38" s="1111"/>
      <c r="AM38" s="1111"/>
      <c r="AN38" s="1112"/>
      <c r="AO38" s="294" t="s">
        <v>490</v>
      </c>
      <c r="AP38" s="294" t="s">
        <v>490</v>
      </c>
      <c r="AQ38" s="295">
        <v>3</v>
      </c>
      <c r="AR38" s="283" t="s">
        <v>490</v>
      </c>
      <c r="AS38" s="290"/>
    </row>
    <row r="39" spans="1:46" ht="13.2" x14ac:dyDescent="0.2">
      <c r="A39" s="247"/>
      <c r="AK39" s="1110" t="s">
        <v>511</v>
      </c>
      <c r="AL39" s="1111"/>
      <c r="AM39" s="1111"/>
      <c r="AN39" s="1112"/>
      <c r="AO39" s="291">
        <v>-589069</v>
      </c>
      <c r="AP39" s="291">
        <v>-7825</v>
      </c>
      <c r="AQ39" s="292">
        <v>-5822</v>
      </c>
      <c r="AR39" s="293">
        <v>34.4</v>
      </c>
      <c r="AS39" s="290"/>
    </row>
    <row r="40" spans="1:46" ht="27" customHeight="1" x14ac:dyDescent="0.2">
      <c r="A40" s="247"/>
      <c r="AK40" s="1107" t="s">
        <v>512</v>
      </c>
      <c r="AL40" s="1108"/>
      <c r="AM40" s="1108"/>
      <c r="AN40" s="1109"/>
      <c r="AO40" s="291">
        <v>-4723715</v>
      </c>
      <c r="AP40" s="291">
        <v>-62748</v>
      </c>
      <c r="AQ40" s="292">
        <v>-26710</v>
      </c>
      <c r="AR40" s="293">
        <v>134.9</v>
      </c>
      <c r="AS40" s="290"/>
    </row>
    <row r="41" spans="1:46" ht="13.2" x14ac:dyDescent="0.2">
      <c r="A41" s="247"/>
      <c r="AK41" s="1113" t="s">
        <v>287</v>
      </c>
      <c r="AL41" s="1114"/>
      <c r="AM41" s="1114"/>
      <c r="AN41" s="1115"/>
      <c r="AO41" s="291">
        <v>1433666</v>
      </c>
      <c r="AP41" s="291">
        <v>19044</v>
      </c>
      <c r="AQ41" s="292">
        <v>11979</v>
      </c>
      <c r="AR41" s="293">
        <v>59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513</v>
      </c>
    </row>
    <row r="48" spans="1:46" ht="13.2" x14ac:dyDescent="0.2">
      <c r="A48" s="247"/>
      <c r="AK48" s="301" t="s">
        <v>514</v>
      </c>
      <c r="AL48" s="301"/>
      <c r="AM48" s="301"/>
      <c r="AN48" s="301"/>
      <c r="AO48" s="301"/>
      <c r="AP48" s="301"/>
      <c r="AQ48" s="302"/>
      <c r="AR48" s="301"/>
    </row>
    <row r="49" spans="1:44" ht="13.5" customHeight="1" x14ac:dyDescent="0.2">
      <c r="A49" s="247"/>
      <c r="AK49" s="303"/>
      <c r="AL49" s="304"/>
      <c r="AM49" s="1100" t="s">
        <v>482</v>
      </c>
      <c r="AN49" s="1102" t="s">
        <v>515</v>
      </c>
      <c r="AO49" s="1103"/>
      <c r="AP49" s="1103"/>
      <c r="AQ49" s="1103"/>
      <c r="AR49" s="1104"/>
    </row>
    <row r="50" spans="1:44" ht="13.2" x14ac:dyDescent="0.2">
      <c r="A50" s="247"/>
      <c r="AK50" s="305"/>
      <c r="AL50" s="306"/>
      <c r="AM50" s="1101"/>
      <c r="AN50" s="307" t="s">
        <v>516</v>
      </c>
      <c r="AO50" s="308" t="s">
        <v>517</v>
      </c>
      <c r="AP50" s="309" t="s">
        <v>518</v>
      </c>
      <c r="AQ50" s="310" t="s">
        <v>519</v>
      </c>
      <c r="AR50" s="311" t="s">
        <v>520</v>
      </c>
    </row>
    <row r="51" spans="1:44" ht="13.2" x14ac:dyDescent="0.2">
      <c r="A51" s="247"/>
      <c r="AK51" s="303" t="s">
        <v>521</v>
      </c>
      <c r="AL51" s="304"/>
      <c r="AM51" s="312">
        <v>5454783</v>
      </c>
      <c r="AN51" s="313">
        <v>68042</v>
      </c>
      <c r="AO51" s="314">
        <v>12.7</v>
      </c>
      <c r="AP51" s="315">
        <v>45483</v>
      </c>
      <c r="AQ51" s="316">
        <v>-0.2</v>
      </c>
      <c r="AR51" s="317">
        <v>12.9</v>
      </c>
    </row>
    <row r="52" spans="1:44" ht="13.2" x14ac:dyDescent="0.2">
      <c r="A52" s="247"/>
      <c r="AK52" s="318"/>
      <c r="AL52" s="319" t="s">
        <v>522</v>
      </c>
      <c r="AM52" s="320">
        <v>3960099</v>
      </c>
      <c r="AN52" s="321">
        <v>49398</v>
      </c>
      <c r="AO52" s="322">
        <v>9.3000000000000007</v>
      </c>
      <c r="AP52" s="323">
        <v>24241</v>
      </c>
      <c r="AQ52" s="324">
        <v>0.4</v>
      </c>
      <c r="AR52" s="325">
        <v>8.9</v>
      </c>
    </row>
    <row r="53" spans="1:44" ht="13.2" x14ac:dyDescent="0.2">
      <c r="A53" s="247"/>
      <c r="AK53" s="303" t="s">
        <v>523</v>
      </c>
      <c r="AL53" s="304"/>
      <c r="AM53" s="312">
        <v>4356703</v>
      </c>
      <c r="AN53" s="313">
        <v>55299</v>
      </c>
      <c r="AO53" s="314">
        <v>-18.7</v>
      </c>
      <c r="AP53" s="315">
        <v>45945</v>
      </c>
      <c r="AQ53" s="316">
        <v>1</v>
      </c>
      <c r="AR53" s="317">
        <v>-19.7</v>
      </c>
    </row>
    <row r="54" spans="1:44" ht="13.2" x14ac:dyDescent="0.2">
      <c r="A54" s="247"/>
      <c r="AK54" s="318"/>
      <c r="AL54" s="319" t="s">
        <v>522</v>
      </c>
      <c r="AM54" s="320">
        <v>2236486</v>
      </c>
      <c r="AN54" s="321">
        <v>28388</v>
      </c>
      <c r="AO54" s="322">
        <v>-42.5</v>
      </c>
      <c r="AP54" s="323">
        <v>25180</v>
      </c>
      <c r="AQ54" s="324">
        <v>3.9</v>
      </c>
      <c r="AR54" s="325">
        <v>-46.4</v>
      </c>
    </row>
    <row r="55" spans="1:44" ht="13.2" x14ac:dyDescent="0.2">
      <c r="A55" s="247"/>
      <c r="AK55" s="303" t="s">
        <v>524</v>
      </c>
      <c r="AL55" s="304"/>
      <c r="AM55" s="312">
        <v>2753083</v>
      </c>
      <c r="AN55" s="313">
        <v>35503</v>
      </c>
      <c r="AO55" s="314">
        <v>-35.799999999999997</v>
      </c>
      <c r="AP55" s="315">
        <v>44475</v>
      </c>
      <c r="AQ55" s="316">
        <v>-3.2</v>
      </c>
      <c r="AR55" s="317">
        <v>-32.6</v>
      </c>
    </row>
    <row r="56" spans="1:44" ht="13.2" x14ac:dyDescent="0.2">
      <c r="A56" s="247"/>
      <c r="AK56" s="318"/>
      <c r="AL56" s="319" t="s">
        <v>522</v>
      </c>
      <c r="AM56" s="320">
        <v>1375693</v>
      </c>
      <c r="AN56" s="321">
        <v>17740</v>
      </c>
      <c r="AO56" s="322">
        <v>-37.5</v>
      </c>
      <c r="AP56" s="323">
        <v>24780</v>
      </c>
      <c r="AQ56" s="324">
        <v>-1.6</v>
      </c>
      <c r="AR56" s="325">
        <v>-35.9</v>
      </c>
    </row>
    <row r="57" spans="1:44" ht="13.2" x14ac:dyDescent="0.2">
      <c r="A57" s="247"/>
      <c r="AK57" s="303" t="s">
        <v>525</v>
      </c>
      <c r="AL57" s="304"/>
      <c r="AM57" s="312">
        <v>3160490</v>
      </c>
      <c r="AN57" s="313">
        <v>41361</v>
      </c>
      <c r="AO57" s="314">
        <v>16.5</v>
      </c>
      <c r="AP57" s="315">
        <v>45982</v>
      </c>
      <c r="AQ57" s="316">
        <v>3.4</v>
      </c>
      <c r="AR57" s="317">
        <v>13.1</v>
      </c>
    </row>
    <row r="58" spans="1:44" ht="13.2" x14ac:dyDescent="0.2">
      <c r="A58" s="247"/>
      <c r="AK58" s="318"/>
      <c r="AL58" s="319" t="s">
        <v>522</v>
      </c>
      <c r="AM58" s="320">
        <v>2301065</v>
      </c>
      <c r="AN58" s="321">
        <v>30114</v>
      </c>
      <c r="AO58" s="322">
        <v>69.8</v>
      </c>
      <c r="AP58" s="323">
        <v>25583</v>
      </c>
      <c r="AQ58" s="324">
        <v>3.2</v>
      </c>
      <c r="AR58" s="325">
        <v>66.599999999999994</v>
      </c>
    </row>
    <row r="59" spans="1:44" ht="13.2" x14ac:dyDescent="0.2">
      <c r="A59" s="247"/>
      <c r="AK59" s="303" t="s">
        <v>526</v>
      </c>
      <c r="AL59" s="304"/>
      <c r="AM59" s="312">
        <v>3228294</v>
      </c>
      <c r="AN59" s="313">
        <v>42883</v>
      </c>
      <c r="AO59" s="314">
        <v>3.7</v>
      </c>
      <c r="AP59" s="315">
        <v>50538</v>
      </c>
      <c r="AQ59" s="316">
        <v>9.9</v>
      </c>
      <c r="AR59" s="317">
        <v>-6.2</v>
      </c>
    </row>
    <row r="60" spans="1:44" ht="13.2" x14ac:dyDescent="0.2">
      <c r="A60" s="247"/>
      <c r="AK60" s="318"/>
      <c r="AL60" s="319" t="s">
        <v>522</v>
      </c>
      <c r="AM60" s="320">
        <v>2381679</v>
      </c>
      <c r="AN60" s="321">
        <v>31637</v>
      </c>
      <c r="AO60" s="322">
        <v>5.0999999999999996</v>
      </c>
      <c r="AP60" s="323">
        <v>29053</v>
      </c>
      <c r="AQ60" s="324">
        <v>13.6</v>
      </c>
      <c r="AR60" s="325">
        <v>-8.5</v>
      </c>
    </row>
    <row r="61" spans="1:44" ht="13.2" x14ac:dyDescent="0.2">
      <c r="A61" s="247"/>
      <c r="AK61" s="303" t="s">
        <v>527</v>
      </c>
      <c r="AL61" s="326"/>
      <c r="AM61" s="312">
        <v>3790671</v>
      </c>
      <c r="AN61" s="313">
        <v>48618</v>
      </c>
      <c r="AO61" s="314">
        <v>-4.3</v>
      </c>
      <c r="AP61" s="315">
        <v>46485</v>
      </c>
      <c r="AQ61" s="327">
        <v>2.2000000000000002</v>
      </c>
      <c r="AR61" s="317">
        <v>-6.5</v>
      </c>
    </row>
    <row r="62" spans="1:44" ht="13.2" x14ac:dyDescent="0.2">
      <c r="A62" s="247"/>
      <c r="AK62" s="318"/>
      <c r="AL62" s="319" t="s">
        <v>522</v>
      </c>
      <c r="AM62" s="320">
        <v>2451004</v>
      </c>
      <c r="AN62" s="321">
        <v>31455</v>
      </c>
      <c r="AO62" s="322">
        <v>0.8</v>
      </c>
      <c r="AP62" s="323">
        <v>25767</v>
      </c>
      <c r="AQ62" s="324">
        <v>3.9</v>
      </c>
      <c r="AR62" s="325">
        <v>-3.1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gjBLCJG04sRnn6QIZODcuUG0ZXRiHWqjtnyMVNve4nOU28XxaGPJCvQkgHRl69aZGBML63VaEO/6g3s5PhKwhg==" saltValue="bOrMpR3r+LdA9P0p1L0Cy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85" zoomScaleNormal="85" zoomScaleSheetLayoutView="55" workbookViewId="0">
      <selection activeCell="CO94" sqref="CO94"/>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479</v>
      </c>
    </row>
    <row r="121" spans="125:125" ht="13.5" hidden="1" customHeight="1" x14ac:dyDescent="0.2">
      <c r="DU121" s="241"/>
    </row>
  </sheetData>
  <sheetProtection algorithmName="SHA-512" hashValue="2UQ/36IVivnlI1fApbovVdQOxkafTz6donrgE/Mkfb4XdS/mRvH//ReDnYISnxjLLJHirBBrb49aZvgpAdFaMA==" saltValue="k8c8TIIzA0PrhdIAbYzML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4"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479</v>
      </c>
    </row>
  </sheetData>
  <sheetProtection algorithmName="SHA-512" hashValue="5IgQZbGt3OE6qvcfmzGBiWZmnCPa8qnPo70lZYPm0GP1M6d6MAjwyVFa3fW5Id4veIjh93ncsWmmvhGFCDXMdQ==" saltValue="+qrbJ9SseU/GC0EL5AI7l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3" zoomScaleNormal="100" zoomScaleSheetLayoutView="100" workbookViewId="0">
      <selection activeCell="G48" sqref="G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10.55</v>
      </c>
      <c r="G47" s="12">
        <v>10.16</v>
      </c>
      <c r="H47" s="12">
        <v>10.45</v>
      </c>
      <c r="I47" s="12">
        <v>10.33</v>
      </c>
      <c r="J47" s="13">
        <v>9.08</v>
      </c>
    </row>
    <row r="48" spans="2:10" ht="57.75" customHeight="1" x14ac:dyDescent="0.2">
      <c r="B48" s="14"/>
      <c r="C48" s="1128" t="s">
        <v>4</v>
      </c>
      <c r="D48" s="1128"/>
      <c r="E48" s="1129"/>
      <c r="F48" s="15">
        <v>3.48</v>
      </c>
      <c r="G48" s="16">
        <v>7.04</v>
      </c>
      <c r="H48" s="16">
        <v>7.58</v>
      </c>
      <c r="I48" s="16">
        <v>4.5</v>
      </c>
      <c r="J48" s="17">
        <v>4.7300000000000004</v>
      </c>
    </row>
    <row r="49" spans="2:10" ht="57.75" customHeight="1" thickBot="1" x14ac:dyDescent="0.25">
      <c r="B49" s="18"/>
      <c r="C49" s="1130" t="s">
        <v>5</v>
      </c>
      <c r="D49" s="1130"/>
      <c r="E49" s="1131"/>
      <c r="F49" s="19">
        <v>1.44</v>
      </c>
      <c r="G49" s="20">
        <v>3.69</v>
      </c>
      <c r="H49" s="20">
        <v>0.34</v>
      </c>
      <c r="I49" s="20" t="s">
        <v>534</v>
      </c>
      <c r="J49" s="21" t="s">
        <v>535</v>
      </c>
    </row>
    <row r="50" spans="2:10" ht="13.2" x14ac:dyDescent="0.2"/>
  </sheetData>
  <sheetProtection algorithmName="SHA-512" hashValue="tFytzITcWSycRkFaFBnXT4+mKnqWnDTLWuAK/wqkND1Cug13PgItzkVo6UjzbDn6g1C2P+nAuD8zsUmy2IvzBA==" saltValue="gJAMXNtlclNHdgEFFKX2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江連嘉一</cp:lastModifiedBy>
  <cp:lastPrinted>2026-03-18T00:34:37Z</cp:lastPrinted>
  <dcterms:created xsi:type="dcterms:W3CDTF">2026-02-23T05:12:41Z</dcterms:created>
  <dcterms:modified xsi:type="dcterms:W3CDTF">2026-03-18T00:34:44Z</dcterms:modified>
  <cp:category/>
</cp:coreProperties>
</file>